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ojekce\2022\LITOMYŠL - LÁVKA\ROZPOČET\FINAL ROZPOČTY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SO-01 SO-01a Pol" sheetId="12" r:id="rId4"/>
    <sheet name="SO-01 SO-01b Pol" sheetId="13" r:id="rId5"/>
    <sheet name="SO-02 SO-02a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'SO-01 SO-01a Pol'!$1:$7</definedName>
    <definedName name="_xlnm.Print_Titles" localSheetId="4">'SO-01 SO-01b Pol'!$1:$7</definedName>
    <definedName name="_xlnm.Print_Titles" localSheetId="5">'SO-02 SO-02a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'SO-01 SO-01a Pol'!$A$1:$Y$295</definedName>
    <definedName name="_xlnm.Print_Area" localSheetId="4">'SO-01 SO-01b Pol'!$A$1:$Y$39</definedName>
    <definedName name="_xlnm.Print_Area" localSheetId="5">'SO-02 SO-02a Pol'!$A$1:$Y$70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I60" i="1"/>
  <c r="I59" i="1"/>
  <c r="G45" i="1"/>
  <c r="F45" i="1"/>
  <c r="G44" i="1"/>
  <c r="F44" i="1"/>
  <c r="G43" i="1"/>
  <c r="I43" i="1" s="1"/>
  <c r="F43" i="1"/>
  <c r="G42" i="1"/>
  <c r="F42" i="1"/>
  <c r="G41" i="1"/>
  <c r="F41" i="1"/>
  <c r="G39" i="1"/>
  <c r="F39" i="1"/>
  <c r="G69" i="14"/>
  <c r="BA50" i="14"/>
  <c r="BA36" i="14"/>
  <c r="G9" i="14"/>
  <c r="M9" i="14" s="1"/>
  <c r="I9" i="14"/>
  <c r="I8" i="14" s="1"/>
  <c r="K9" i="14"/>
  <c r="K8" i="14" s="1"/>
  <c r="O9" i="14"/>
  <c r="O8" i="14" s="1"/>
  <c r="Q9" i="14"/>
  <c r="Q8" i="14" s="1"/>
  <c r="V9" i="14"/>
  <c r="V8" i="14" s="1"/>
  <c r="G13" i="14"/>
  <c r="I13" i="14"/>
  <c r="K13" i="14"/>
  <c r="M13" i="14"/>
  <c r="O13" i="14"/>
  <c r="Q13" i="14"/>
  <c r="V13" i="14"/>
  <c r="G19" i="14"/>
  <c r="I19" i="14"/>
  <c r="K19" i="14"/>
  <c r="M19" i="14"/>
  <c r="O19" i="14"/>
  <c r="Q19" i="14"/>
  <c r="V19" i="14"/>
  <c r="G23" i="14"/>
  <c r="M23" i="14" s="1"/>
  <c r="I23" i="14"/>
  <c r="K23" i="14"/>
  <c r="O23" i="14"/>
  <c r="Q23" i="14"/>
  <c r="V23" i="14"/>
  <c r="G28" i="14"/>
  <c r="M28" i="14" s="1"/>
  <c r="I28" i="14"/>
  <c r="K28" i="14"/>
  <c r="O28" i="14"/>
  <c r="Q28" i="14"/>
  <c r="V28" i="14"/>
  <c r="G31" i="14"/>
  <c r="I31" i="14"/>
  <c r="K31" i="14"/>
  <c r="M31" i="14"/>
  <c r="O31" i="14"/>
  <c r="Q31" i="14"/>
  <c r="V31" i="14"/>
  <c r="G35" i="14"/>
  <c r="I35" i="14"/>
  <c r="K35" i="14"/>
  <c r="M35" i="14"/>
  <c r="O35" i="14"/>
  <c r="Q35" i="14"/>
  <c r="V35" i="14"/>
  <c r="G40" i="14"/>
  <c r="G8" i="14" s="1"/>
  <c r="I40" i="14"/>
  <c r="K40" i="14"/>
  <c r="O40" i="14"/>
  <c r="Q40" i="14"/>
  <c r="V40" i="14"/>
  <c r="G42" i="14"/>
  <c r="I42" i="14"/>
  <c r="K42" i="14"/>
  <c r="M42" i="14"/>
  <c r="O42" i="14"/>
  <c r="Q42" i="14"/>
  <c r="V42" i="14"/>
  <c r="G44" i="14"/>
  <c r="M44" i="14" s="1"/>
  <c r="I44" i="14"/>
  <c r="K44" i="14"/>
  <c r="O44" i="14"/>
  <c r="Q44" i="14"/>
  <c r="V44" i="14"/>
  <c r="G46" i="14"/>
  <c r="I46" i="14"/>
  <c r="K46" i="14"/>
  <c r="M46" i="14"/>
  <c r="O46" i="14"/>
  <c r="Q46" i="14"/>
  <c r="V46" i="14"/>
  <c r="G48" i="14"/>
  <c r="O48" i="14"/>
  <c r="G49" i="14"/>
  <c r="M49" i="14" s="1"/>
  <c r="M48" i="14" s="1"/>
  <c r="I49" i="14"/>
  <c r="I48" i="14" s="1"/>
  <c r="K49" i="14"/>
  <c r="K48" i="14" s="1"/>
  <c r="O49" i="14"/>
  <c r="Q49" i="14"/>
  <c r="Q48" i="14" s="1"/>
  <c r="V49" i="14"/>
  <c r="V48" i="14" s="1"/>
  <c r="V52" i="14"/>
  <c r="G53" i="14"/>
  <c r="I53" i="14"/>
  <c r="I52" i="14" s="1"/>
  <c r="K53" i="14"/>
  <c r="M53" i="14"/>
  <c r="O53" i="14"/>
  <c r="O52" i="14" s="1"/>
  <c r="Q53" i="14"/>
  <c r="Q52" i="14" s="1"/>
  <c r="V53" i="14"/>
  <c r="G55" i="14"/>
  <c r="G52" i="14" s="1"/>
  <c r="I55" i="14"/>
  <c r="K55" i="14"/>
  <c r="K52" i="14" s="1"/>
  <c r="O55" i="14"/>
  <c r="Q55" i="14"/>
  <c r="V55" i="14"/>
  <c r="G59" i="14"/>
  <c r="I59" i="14"/>
  <c r="Q59" i="14"/>
  <c r="G60" i="14"/>
  <c r="M60" i="14" s="1"/>
  <c r="M59" i="14" s="1"/>
  <c r="I60" i="14"/>
  <c r="K60" i="14"/>
  <c r="K59" i="14" s="1"/>
  <c r="O60" i="14"/>
  <c r="O59" i="14" s="1"/>
  <c r="Q60" i="14"/>
  <c r="V60" i="14"/>
  <c r="V59" i="14" s="1"/>
  <c r="K61" i="14"/>
  <c r="Q61" i="14"/>
  <c r="G62" i="14"/>
  <c r="M62" i="14" s="1"/>
  <c r="M61" i="14" s="1"/>
  <c r="I62" i="14"/>
  <c r="I61" i="14" s="1"/>
  <c r="K62" i="14"/>
  <c r="O62" i="14"/>
  <c r="O61" i="14" s="1"/>
  <c r="Q62" i="14"/>
  <c r="V62" i="14"/>
  <c r="V61" i="14" s="1"/>
  <c r="AE69" i="14"/>
  <c r="G38" i="13"/>
  <c r="BA36" i="13"/>
  <c r="BA32" i="13"/>
  <c r="BA30" i="13"/>
  <c r="BA28" i="13"/>
  <c r="BA18" i="13"/>
  <c r="BA13" i="13"/>
  <c r="BA10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2" i="13"/>
  <c r="M12" i="13" s="1"/>
  <c r="I12" i="13"/>
  <c r="K12" i="13"/>
  <c r="O12" i="13"/>
  <c r="Q12" i="13"/>
  <c r="V12" i="13"/>
  <c r="G17" i="13"/>
  <c r="I17" i="13"/>
  <c r="K17" i="13"/>
  <c r="M17" i="13"/>
  <c r="O17" i="13"/>
  <c r="Q17" i="13"/>
  <c r="V17" i="13"/>
  <c r="G19" i="13"/>
  <c r="I19" i="13"/>
  <c r="K19" i="13"/>
  <c r="M19" i="13"/>
  <c r="O19" i="13"/>
  <c r="O8" i="13" s="1"/>
  <c r="Q19" i="13"/>
  <c r="V19" i="13"/>
  <c r="G21" i="13"/>
  <c r="I21" i="13"/>
  <c r="K21" i="13"/>
  <c r="M21" i="13"/>
  <c r="O21" i="13"/>
  <c r="Q21" i="13"/>
  <c r="V21" i="13"/>
  <c r="G23" i="13"/>
  <c r="M23" i="13" s="1"/>
  <c r="I23" i="13"/>
  <c r="K23" i="13"/>
  <c r="O23" i="13"/>
  <c r="Q23" i="13"/>
  <c r="V23" i="13"/>
  <c r="G25" i="13"/>
  <c r="I25" i="13"/>
  <c r="K25" i="13"/>
  <c r="M25" i="13"/>
  <c r="O25" i="13"/>
  <c r="Q25" i="13"/>
  <c r="V25" i="13"/>
  <c r="G27" i="13"/>
  <c r="M27" i="13" s="1"/>
  <c r="I27" i="13"/>
  <c r="K27" i="13"/>
  <c r="O27" i="13"/>
  <c r="Q27" i="13"/>
  <c r="V27" i="13"/>
  <c r="G31" i="13"/>
  <c r="M31" i="13" s="1"/>
  <c r="I31" i="13"/>
  <c r="K31" i="13"/>
  <c r="O31" i="13"/>
  <c r="Q31" i="13"/>
  <c r="V31" i="13"/>
  <c r="G33" i="13"/>
  <c r="M33" i="13" s="1"/>
  <c r="I33" i="13"/>
  <c r="K33" i="13"/>
  <c r="O33" i="13"/>
  <c r="Q33" i="13"/>
  <c r="V33" i="13"/>
  <c r="G35" i="13"/>
  <c r="I35" i="13"/>
  <c r="K35" i="13"/>
  <c r="M35" i="13"/>
  <c r="O35" i="13"/>
  <c r="Q35" i="13"/>
  <c r="V35" i="13"/>
  <c r="AE38" i="13"/>
  <c r="G294" i="12"/>
  <c r="BA284" i="12"/>
  <c r="BA281" i="12"/>
  <c r="BA269" i="12"/>
  <c r="BA268" i="12"/>
  <c r="BA261" i="12"/>
  <c r="BA259" i="12"/>
  <c r="BA244" i="12"/>
  <c r="BA233" i="12"/>
  <c r="BA222" i="12"/>
  <c r="BA218" i="12"/>
  <c r="BA216" i="12"/>
  <c r="BA201" i="12"/>
  <c r="BA198" i="12"/>
  <c r="BA184" i="12"/>
  <c r="BA177" i="12"/>
  <c r="BA173" i="12"/>
  <c r="BA170" i="12"/>
  <c r="BA166" i="12"/>
  <c r="BA159" i="12"/>
  <c r="BA141" i="12"/>
  <c r="BA121" i="12"/>
  <c r="BA116" i="12"/>
  <c r="BA106" i="12"/>
  <c r="BA101" i="12"/>
  <c r="BA81" i="12"/>
  <c r="BA73" i="12"/>
  <c r="BA23" i="12"/>
  <c r="BA20" i="12"/>
  <c r="BA15" i="12"/>
  <c r="BA10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4" i="12"/>
  <c r="I14" i="12"/>
  <c r="K14" i="12"/>
  <c r="M14" i="12"/>
  <c r="O14" i="12"/>
  <c r="Q14" i="12"/>
  <c r="V14" i="12"/>
  <c r="G19" i="12"/>
  <c r="I19" i="12"/>
  <c r="K19" i="12"/>
  <c r="M19" i="12"/>
  <c r="O19" i="12"/>
  <c r="Q19" i="12"/>
  <c r="V19" i="12"/>
  <c r="G22" i="12"/>
  <c r="I22" i="12"/>
  <c r="K22" i="12"/>
  <c r="M22" i="12"/>
  <c r="O22" i="12"/>
  <c r="Q22" i="12"/>
  <c r="V22" i="12"/>
  <c r="G26" i="12"/>
  <c r="M26" i="12" s="1"/>
  <c r="I26" i="12"/>
  <c r="K26" i="12"/>
  <c r="O26" i="12"/>
  <c r="Q26" i="12"/>
  <c r="V26" i="12"/>
  <c r="G32" i="12"/>
  <c r="I32" i="12"/>
  <c r="K32" i="12"/>
  <c r="M32" i="12"/>
  <c r="O32" i="12"/>
  <c r="Q32" i="12"/>
  <c r="V32" i="12"/>
  <c r="G38" i="12"/>
  <c r="M38" i="12" s="1"/>
  <c r="I38" i="12"/>
  <c r="K38" i="12"/>
  <c r="O38" i="12"/>
  <c r="Q38" i="12"/>
  <c r="V38" i="12"/>
  <c r="G43" i="12"/>
  <c r="M43" i="12" s="1"/>
  <c r="I43" i="12"/>
  <c r="K43" i="12"/>
  <c r="O43" i="12"/>
  <c r="Q43" i="12"/>
  <c r="V43" i="12"/>
  <c r="G48" i="12"/>
  <c r="M48" i="12" s="1"/>
  <c r="I48" i="12"/>
  <c r="K48" i="12"/>
  <c r="O48" i="12"/>
  <c r="Q48" i="12"/>
  <c r="V48" i="12"/>
  <c r="G59" i="12"/>
  <c r="I59" i="12"/>
  <c r="K59" i="12"/>
  <c r="M59" i="12"/>
  <c r="O59" i="12"/>
  <c r="Q59" i="12"/>
  <c r="V59" i="12"/>
  <c r="G64" i="12"/>
  <c r="I64" i="12"/>
  <c r="K64" i="12"/>
  <c r="M64" i="12"/>
  <c r="O64" i="12"/>
  <c r="Q64" i="12"/>
  <c r="V64" i="12"/>
  <c r="G68" i="12"/>
  <c r="I68" i="12"/>
  <c r="K68" i="12"/>
  <c r="M68" i="12"/>
  <c r="O68" i="12"/>
  <c r="Q68" i="12"/>
  <c r="V68" i="12"/>
  <c r="G72" i="12"/>
  <c r="M72" i="12" s="1"/>
  <c r="I72" i="12"/>
  <c r="K72" i="12"/>
  <c r="O72" i="12"/>
  <c r="Q72" i="12"/>
  <c r="V72" i="12"/>
  <c r="G76" i="12"/>
  <c r="I76" i="12"/>
  <c r="K76" i="12"/>
  <c r="M76" i="12"/>
  <c r="O76" i="12"/>
  <c r="Q76" i="12"/>
  <c r="V76" i="12"/>
  <c r="G78" i="12"/>
  <c r="M78" i="12" s="1"/>
  <c r="I78" i="12"/>
  <c r="K78" i="12"/>
  <c r="O78" i="12"/>
  <c r="Q78" i="12"/>
  <c r="V78" i="12"/>
  <c r="G83" i="12"/>
  <c r="M83" i="12" s="1"/>
  <c r="I83" i="12"/>
  <c r="K83" i="12"/>
  <c r="O83" i="12"/>
  <c r="Q83" i="12"/>
  <c r="V83" i="12"/>
  <c r="G86" i="12"/>
  <c r="I86" i="12"/>
  <c r="K86" i="12"/>
  <c r="K85" i="12" s="1"/>
  <c r="M86" i="12"/>
  <c r="O86" i="12"/>
  <c r="O85" i="12" s="1"/>
  <c r="Q86" i="12"/>
  <c r="Q85" i="12" s="1"/>
  <c r="V86" i="12"/>
  <c r="V85" i="12" s="1"/>
  <c r="G88" i="12"/>
  <c r="I88" i="12"/>
  <c r="K88" i="12"/>
  <c r="M88" i="12"/>
  <c r="O88" i="12"/>
  <c r="Q88" i="12"/>
  <c r="V88" i="12"/>
  <c r="G92" i="12"/>
  <c r="I92" i="12"/>
  <c r="K92" i="12"/>
  <c r="M92" i="12"/>
  <c r="O92" i="12"/>
  <c r="Q92" i="12"/>
  <c r="V92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5" i="12"/>
  <c r="M105" i="12" s="1"/>
  <c r="I105" i="12"/>
  <c r="K105" i="12"/>
  <c r="O105" i="12"/>
  <c r="Q105" i="12"/>
  <c r="V105" i="12"/>
  <c r="G109" i="12"/>
  <c r="M109" i="12" s="1"/>
  <c r="I109" i="12"/>
  <c r="I85" i="12" s="1"/>
  <c r="K109" i="12"/>
  <c r="O109" i="12"/>
  <c r="Q109" i="12"/>
  <c r="V109" i="12"/>
  <c r="G115" i="12"/>
  <c r="I115" i="12"/>
  <c r="K115" i="12"/>
  <c r="M115" i="12"/>
  <c r="O115" i="12"/>
  <c r="Q115" i="12"/>
  <c r="V115" i="12"/>
  <c r="G120" i="12"/>
  <c r="I120" i="12"/>
  <c r="K120" i="12"/>
  <c r="M120" i="12"/>
  <c r="O120" i="12"/>
  <c r="Q120" i="12"/>
  <c r="V120" i="12"/>
  <c r="G124" i="12"/>
  <c r="I124" i="12"/>
  <c r="K124" i="12"/>
  <c r="M124" i="12"/>
  <c r="O124" i="12"/>
  <c r="Q124" i="12"/>
  <c r="V124" i="12"/>
  <c r="G125" i="12"/>
  <c r="M125" i="12" s="1"/>
  <c r="I125" i="12"/>
  <c r="K125" i="12"/>
  <c r="O125" i="12"/>
  <c r="Q125" i="12"/>
  <c r="V125" i="12"/>
  <c r="G131" i="12"/>
  <c r="M131" i="12" s="1"/>
  <c r="I131" i="12"/>
  <c r="K131" i="12"/>
  <c r="O131" i="12"/>
  <c r="Q131" i="12"/>
  <c r="V131" i="12"/>
  <c r="G135" i="12"/>
  <c r="M135" i="12" s="1"/>
  <c r="I135" i="12"/>
  <c r="K135" i="12"/>
  <c r="O135" i="12"/>
  <c r="Q135" i="12"/>
  <c r="V135" i="12"/>
  <c r="G138" i="12"/>
  <c r="M138" i="12" s="1"/>
  <c r="I138" i="12"/>
  <c r="K138" i="12"/>
  <c r="O138" i="12"/>
  <c r="Q138" i="12"/>
  <c r="V138" i="12"/>
  <c r="G146" i="12"/>
  <c r="M146" i="12" s="1"/>
  <c r="I146" i="12"/>
  <c r="K146" i="12"/>
  <c r="O146" i="12"/>
  <c r="Q146" i="12"/>
  <c r="V146" i="12"/>
  <c r="G149" i="12"/>
  <c r="I149" i="12"/>
  <c r="K149" i="12"/>
  <c r="M149" i="12"/>
  <c r="O149" i="12"/>
  <c r="Q149" i="12"/>
  <c r="V149" i="12"/>
  <c r="G152" i="12"/>
  <c r="I152" i="12"/>
  <c r="K152" i="12"/>
  <c r="M152" i="12"/>
  <c r="O152" i="12"/>
  <c r="Q152" i="12"/>
  <c r="V152" i="12"/>
  <c r="G155" i="12"/>
  <c r="I155" i="12"/>
  <c r="K155" i="12"/>
  <c r="M155" i="12"/>
  <c r="O155" i="12"/>
  <c r="Q155" i="12"/>
  <c r="V155" i="12"/>
  <c r="Q157" i="12"/>
  <c r="G158" i="12"/>
  <c r="I158" i="12"/>
  <c r="I157" i="12" s="1"/>
  <c r="K158" i="12"/>
  <c r="K157" i="12" s="1"/>
  <c r="M158" i="12"/>
  <c r="O158" i="12"/>
  <c r="Q158" i="12"/>
  <c r="V158" i="12"/>
  <c r="V157" i="12" s="1"/>
  <c r="G165" i="12"/>
  <c r="M165" i="12" s="1"/>
  <c r="I165" i="12"/>
  <c r="K165" i="12"/>
  <c r="O165" i="12"/>
  <c r="Q165" i="12"/>
  <c r="V165" i="12"/>
  <c r="G169" i="12"/>
  <c r="G157" i="12" s="1"/>
  <c r="I169" i="12"/>
  <c r="K169" i="12"/>
  <c r="O169" i="12"/>
  <c r="Q169" i="12"/>
  <c r="V169" i="12"/>
  <c r="G172" i="12"/>
  <c r="M172" i="12" s="1"/>
  <c r="I172" i="12"/>
  <c r="K172" i="12"/>
  <c r="O172" i="12"/>
  <c r="Q172" i="12"/>
  <c r="V172" i="12"/>
  <c r="G174" i="12"/>
  <c r="M174" i="12" s="1"/>
  <c r="I174" i="12"/>
  <c r="K174" i="12"/>
  <c r="O174" i="12"/>
  <c r="Q174" i="12"/>
  <c r="V174" i="12"/>
  <c r="G176" i="12"/>
  <c r="I176" i="12"/>
  <c r="K176" i="12"/>
  <c r="M176" i="12"/>
  <c r="O176" i="12"/>
  <c r="Q176" i="12"/>
  <c r="V176" i="12"/>
  <c r="G183" i="12"/>
  <c r="I183" i="12"/>
  <c r="K183" i="12"/>
  <c r="M183" i="12"/>
  <c r="O183" i="12"/>
  <c r="O157" i="12" s="1"/>
  <c r="Q183" i="12"/>
  <c r="V183" i="12"/>
  <c r="Q187" i="12"/>
  <c r="G188" i="12"/>
  <c r="I188" i="12"/>
  <c r="I187" i="12" s="1"/>
  <c r="K188" i="12"/>
  <c r="K187" i="12" s="1"/>
  <c r="M188" i="12"/>
  <c r="O188" i="12"/>
  <c r="Q188" i="12"/>
  <c r="V188" i="12"/>
  <c r="V187" i="12" s="1"/>
  <c r="G192" i="12"/>
  <c r="M192" i="12" s="1"/>
  <c r="I192" i="12"/>
  <c r="K192" i="12"/>
  <c r="O192" i="12"/>
  <c r="Q192" i="12"/>
  <c r="V192" i="12"/>
  <c r="G197" i="12"/>
  <c r="G187" i="12" s="1"/>
  <c r="I197" i="12"/>
  <c r="K197" i="12"/>
  <c r="O197" i="12"/>
  <c r="Q197" i="12"/>
  <c r="V197" i="12"/>
  <c r="G200" i="12"/>
  <c r="M200" i="12" s="1"/>
  <c r="I200" i="12"/>
  <c r="K200" i="12"/>
  <c r="O200" i="12"/>
  <c r="O187" i="12" s="1"/>
  <c r="Q200" i="12"/>
  <c r="V200" i="12"/>
  <c r="G215" i="12"/>
  <c r="I215" i="12"/>
  <c r="K215" i="12"/>
  <c r="M215" i="12"/>
  <c r="O215" i="12"/>
  <c r="Q215" i="12"/>
  <c r="V215" i="12"/>
  <c r="G221" i="12"/>
  <c r="I221" i="12"/>
  <c r="K221" i="12"/>
  <c r="M221" i="12"/>
  <c r="O221" i="12"/>
  <c r="Q221" i="12"/>
  <c r="V221" i="12"/>
  <c r="G232" i="12"/>
  <c r="I232" i="12"/>
  <c r="K232" i="12"/>
  <c r="M232" i="12"/>
  <c r="O232" i="12"/>
  <c r="Q232" i="12"/>
  <c r="V232" i="12"/>
  <c r="O237" i="12"/>
  <c r="Q237" i="12"/>
  <c r="G238" i="12"/>
  <c r="I238" i="12"/>
  <c r="I237" i="12" s="1"/>
  <c r="K238" i="12"/>
  <c r="K237" i="12" s="1"/>
  <c r="M238" i="12"/>
  <c r="O238" i="12"/>
  <c r="Q238" i="12"/>
  <c r="V238" i="12"/>
  <c r="V237" i="12" s="1"/>
  <c r="G240" i="12"/>
  <c r="M240" i="12" s="1"/>
  <c r="I240" i="12"/>
  <c r="K240" i="12"/>
  <c r="O240" i="12"/>
  <c r="Q240" i="12"/>
  <c r="V240" i="12"/>
  <c r="G243" i="12"/>
  <c r="G237" i="12" s="1"/>
  <c r="I243" i="12"/>
  <c r="K243" i="12"/>
  <c r="O243" i="12"/>
  <c r="Q243" i="12"/>
  <c r="V243" i="12"/>
  <c r="G246" i="12"/>
  <c r="I246" i="12"/>
  <c r="G247" i="12"/>
  <c r="I247" i="12"/>
  <c r="K247" i="12"/>
  <c r="K246" i="12" s="1"/>
  <c r="M247" i="12"/>
  <c r="M246" i="12" s="1"/>
  <c r="O247" i="12"/>
  <c r="Q247" i="12"/>
  <c r="Q246" i="12" s="1"/>
  <c r="V247" i="12"/>
  <c r="V246" i="12" s="1"/>
  <c r="G249" i="12"/>
  <c r="I249" i="12"/>
  <c r="K249" i="12"/>
  <c r="M249" i="12"/>
  <c r="O249" i="12"/>
  <c r="Q249" i="12"/>
  <c r="V249" i="12"/>
  <c r="G251" i="12"/>
  <c r="I251" i="12"/>
  <c r="K251" i="12"/>
  <c r="M251" i="12"/>
  <c r="O251" i="12"/>
  <c r="O246" i="12" s="1"/>
  <c r="Q251" i="12"/>
  <c r="V251" i="12"/>
  <c r="Q253" i="12"/>
  <c r="G254" i="12"/>
  <c r="I254" i="12"/>
  <c r="I253" i="12" s="1"/>
  <c r="K254" i="12"/>
  <c r="K253" i="12" s="1"/>
  <c r="M254" i="12"/>
  <c r="O254" i="12"/>
  <c r="Q254" i="12"/>
  <c r="V254" i="12"/>
  <c r="V253" i="12" s="1"/>
  <c r="G256" i="12"/>
  <c r="I256" i="12"/>
  <c r="K256" i="12"/>
  <c r="M256" i="12"/>
  <c r="O256" i="12"/>
  <c r="Q256" i="12"/>
  <c r="V256" i="12"/>
  <c r="G258" i="12"/>
  <c r="M258" i="12" s="1"/>
  <c r="I258" i="12"/>
  <c r="K258" i="12"/>
  <c r="O258" i="12"/>
  <c r="Q258" i="12"/>
  <c r="V258" i="12"/>
  <c r="G260" i="12"/>
  <c r="M260" i="12" s="1"/>
  <c r="I260" i="12"/>
  <c r="K260" i="12"/>
  <c r="O260" i="12"/>
  <c r="O253" i="12" s="1"/>
  <c r="Q260" i="12"/>
  <c r="V260" i="12"/>
  <c r="G262" i="12"/>
  <c r="I262" i="12"/>
  <c r="K262" i="12"/>
  <c r="Q262" i="12"/>
  <c r="G263" i="12"/>
  <c r="I263" i="12"/>
  <c r="K263" i="12"/>
  <c r="M263" i="12"/>
  <c r="M262" i="12" s="1"/>
  <c r="O263" i="12"/>
  <c r="O262" i="12" s="1"/>
  <c r="Q263" i="12"/>
  <c r="V263" i="12"/>
  <c r="V262" i="12" s="1"/>
  <c r="K266" i="12"/>
  <c r="O266" i="12"/>
  <c r="G267" i="12"/>
  <c r="G266" i="12" s="1"/>
  <c r="I267" i="12"/>
  <c r="I266" i="12" s="1"/>
  <c r="K267" i="12"/>
  <c r="O267" i="12"/>
  <c r="Q267" i="12"/>
  <c r="Q266" i="12" s="1"/>
  <c r="V267" i="12"/>
  <c r="V266" i="12" s="1"/>
  <c r="V270" i="12"/>
  <c r="G271" i="12"/>
  <c r="I271" i="12"/>
  <c r="K271" i="12"/>
  <c r="K270" i="12" s="1"/>
  <c r="M271" i="12"/>
  <c r="O271" i="12"/>
  <c r="Q271" i="12"/>
  <c r="V271" i="12"/>
  <c r="G276" i="12"/>
  <c r="G270" i="12" s="1"/>
  <c r="I276" i="12"/>
  <c r="K276" i="12"/>
  <c r="O276" i="12"/>
  <c r="O270" i="12" s="1"/>
  <c r="Q276" i="12"/>
  <c r="V276" i="12"/>
  <c r="G278" i="12"/>
  <c r="M278" i="12" s="1"/>
  <c r="I278" i="12"/>
  <c r="I270" i="12" s="1"/>
  <c r="K278" i="12"/>
  <c r="O278" i="12"/>
  <c r="Q278" i="12"/>
  <c r="V278" i="12"/>
  <c r="G280" i="12"/>
  <c r="M280" i="12" s="1"/>
  <c r="I280" i="12"/>
  <c r="K280" i="12"/>
  <c r="O280" i="12"/>
  <c r="Q280" i="12"/>
  <c r="Q270" i="12" s="1"/>
  <c r="V280" i="12"/>
  <c r="G283" i="12"/>
  <c r="I283" i="12"/>
  <c r="K283" i="12"/>
  <c r="M283" i="12"/>
  <c r="O283" i="12"/>
  <c r="Q283" i="12"/>
  <c r="V283" i="12"/>
  <c r="G286" i="12"/>
  <c r="I286" i="12"/>
  <c r="K286" i="12"/>
  <c r="M286" i="12"/>
  <c r="O286" i="12"/>
  <c r="Q286" i="12"/>
  <c r="V286" i="12"/>
  <c r="G288" i="12"/>
  <c r="M288" i="12" s="1"/>
  <c r="I288" i="12"/>
  <c r="K288" i="12"/>
  <c r="O288" i="12"/>
  <c r="Q288" i="12"/>
  <c r="V288" i="12"/>
  <c r="G290" i="12"/>
  <c r="I290" i="12"/>
  <c r="O290" i="12"/>
  <c r="Q290" i="12"/>
  <c r="V290" i="12"/>
  <c r="G291" i="12"/>
  <c r="I291" i="12"/>
  <c r="K291" i="12"/>
  <c r="K290" i="12" s="1"/>
  <c r="M291" i="12"/>
  <c r="M290" i="12" s="1"/>
  <c r="O291" i="12"/>
  <c r="Q291" i="12"/>
  <c r="V291" i="12"/>
  <c r="AE294" i="12"/>
  <c r="I20" i="1"/>
  <c r="I19" i="1"/>
  <c r="I18" i="1"/>
  <c r="I17" i="1"/>
  <c r="I16" i="1"/>
  <c r="F46" i="1"/>
  <c r="G23" i="1" s="1"/>
  <c r="G46" i="1"/>
  <c r="G25" i="1" s="1"/>
  <c r="H46" i="1"/>
  <c r="I44" i="1"/>
  <c r="I42" i="1"/>
  <c r="I41" i="1"/>
  <c r="I39" i="1"/>
  <c r="I46" i="1" s="1"/>
  <c r="I71" i="1" l="1"/>
  <c r="J70" i="1" s="1"/>
  <c r="J61" i="1"/>
  <c r="I45" i="1"/>
  <c r="A27" i="1"/>
  <c r="G61" i="14"/>
  <c r="AF69" i="14"/>
  <c r="M55" i="14"/>
  <c r="M52" i="14" s="1"/>
  <c r="M40" i="14"/>
  <c r="M8" i="14" s="1"/>
  <c r="G8" i="13"/>
  <c r="AF38" i="13"/>
  <c r="M253" i="12"/>
  <c r="M8" i="12"/>
  <c r="M85" i="12"/>
  <c r="AF294" i="12"/>
  <c r="G8" i="12"/>
  <c r="G85" i="12"/>
  <c r="M267" i="12"/>
  <c r="M266" i="12" s="1"/>
  <c r="M276" i="12"/>
  <c r="M270" i="12" s="1"/>
  <c r="G253" i="12"/>
  <c r="M243" i="12"/>
  <c r="M237" i="12" s="1"/>
  <c r="M197" i="12"/>
  <c r="M187" i="12" s="1"/>
  <c r="M169" i="12"/>
  <c r="M157" i="12" s="1"/>
  <c r="J42" i="1"/>
  <c r="J45" i="1"/>
  <c r="J41" i="1"/>
  <c r="J44" i="1"/>
  <c r="J39" i="1"/>
  <c r="J46" i="1" s="1"/>
  <c r="J43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68" i="1" l="1"/>
  <c r="J60" i="1"/>
  <c r="J65" i="1"/>
  <c r="J64" i="1"/>
  <c r="J67" i="1"/>
  <c r="J69" i="1"/>
  <c r="J66" i="1"/>
  <c r="J62" i="1"/>
  <c r="J63" i="1"/>
  <c r="J59" i="1"/>
  <c r="A28" i="1"/>
  <c r="G28" i="1"/>
  <c r="G27" i="1" s="1"/>
  <c r="G29" i="1" s="1"/>
  <c r="J71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petrl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petrl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<sst xmlns="http://schemas.openxmlformats.org/spreadsheetml/2006/main" count="1673" uniqueCount="576">
  <si>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</si>
  <si>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</si>
  <si>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</si>
  <si>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</si>
  <si>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</si>
  <si>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</si>
  <si>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</si>
  <si>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</si>
  <si>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</si>
  <si>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</si>
  <si>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</si>
  <si>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</si>
  <si>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</si>
  <si>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</si>
  <si>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</si>
  <si>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</si>
  <si>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</si>
  <si>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</si>
  <si>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</si>
  <si>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</si>
  <si>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</si>
  <si>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</si>
  <si>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</si>
  <si>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</si>
  <si>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</si>
  <si>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</si>
  <si>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</si>
  <si>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</si>
  <si>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</si>
  <si>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</si>
  <si>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</si>
  <si>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</si>
  <si>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</si>
  <si>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</si>
  <si>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</si>
  <si>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</si>
  <si>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</si>
  <si>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</si>
  <si>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</si>
  <si>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</si>
  <si>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</si>
  <si>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</si>
  <si>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</si>
  <si>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005</t>
  </si>
  <si>
    <t>Lávka přes Loučnou v lokalitě Perštýn</t>
  </si>
  <si>
    <t>Stavba</t>
  </si>
  <si>
    <t>Stavební objekt</t>
  </si>
  <si>
    <t>SO-01</t>
  </si>
  <si>
    <t>Lávka</t>
  </si>
  <si>
    <t>SO-01a</t>
  </si>
  <si>
    <t>SO-01b</t>
  </si>
  <si>
    <t>Doprovodné práce</t>
  </si>
  <si>
    <t>SO-02</t>
  </si>
  <si>
    <t>Zpevněná cesta pro pěší</t>
  </si>
  <si>
    <t>SO-02a</t>
  </si>
  <si>
    <t>Celkem za stavbu</t>
  </si>
  <si>
    <t>CZK</t>
  </si>
  <si>
    <t>#POPS</t>
  </si>
  <si>
    <t>Popis stavby: 005 - Lávka přes Loučnou v lokalitě Perštýn</t>
  </si>
  <si>
    <t>#POPO</t>
  </si>
  <si>
    <t>Popis objektu: SO-01 - Lávka</t>
  </si>
  <si>
    <t>#POPR</t>
  </si>
  <si>
    <t>Popis rozpočtu: SO-01a - Lávka</t>
  </si>
  <si>
    <t>Popis rozpočtu: SO-01b - Doprovodné práce</t>
  </si>
  <si>
    <t>Popis objektu: SO-02 - Zpevněná cesta pro pěší</t>
  </si>
  <si>
    <t>Popis rozpočtu: SO-02a - Zpevněná cesta pro pěší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</si>
  <si>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</si>
  <si>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</si>
  <si>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</si>
  <si>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</si>
  <si>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</si>
  <si>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</si>
  <si>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</si>
  <si>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</si>
  <si>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</si>
  <si>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</si>
  <si>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</si>
  <si>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</si>
  <si>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</si>
  <si>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</si>
  <si>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</si>
  <si>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</si>
  <si>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</si>
  <si>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</si>
  <si>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99</t>
  </si>
  <si>
    <t>Staveništní přesun hmot</t>
  </si>
  <si>
    <t>711</t>
  </si>
  <si>
    <t>Izolace proti vodě</t>
  </si>
  <si>
    <t>783</t>
  </si>
  <si>
    <t>Nátěry</t>
  </si>
  <si>
    <t>M43</t>
  </si>
  <si>
    <t>Montáže ocelových konstrukcí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</si>
  <si>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</si>
  <si>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</si>
  <si>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</si>
  <si>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</si>
  <si>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</si>
  <si>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</si>
  <si>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</si>
  <si>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</si>
  <si>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</si>
  <si>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</si>
  <si>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</si>
  <si>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</si>
  <si>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</si>
  <si>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</si>
  <si>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</si>
  <si>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</si>
  <si>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</si>
  <si>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</si>
  <si>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</si>
  <si>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</si>
  <si>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</si>
  <si>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</si>
  <si>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</si>
  <si>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</si>
  <si>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</si>
  <si>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</si>
  <si>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</si>
  <si>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</si>
  <si>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</si>
  <si>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</si>
  <si>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</si>
  <si>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121101103R00</t>
  </si>
  <si>
    <t>Sejmutí ornice s přemístěním na vzdálenost přes 100 do 250 m</t>
  </si>
  <si>
    <t>m3</t>
  </si>
  <si>
    <t>800-1</t>
  </si>
  <si>
    <t>RTS 23/ I</t>
  </si>
  <si>
    <t>Práce</t>
  </si>
  <si>
    <t>Běžná</t>
  </si>
  <si>
    <t>POL1_</t>
  </si>
  <si>
    <t>nebo lesní půdy, s vodorovným přemístěním na hromady v místě upotřebení nebo na dočasné či trvalé skládky se složením</t>
  </si>
  <si>
    <t>SPI</t>
  </si>
  <si>
    <t>na meziskládku pro zpětné využití pro ohomusování</t>
  </si>
  <si>
    <t>POP</t>
  </si>
  <si>
    <t>předmostí opěry 1 : 11,0*9,0*0,2</t>
  </si>
  <si>
    <t>VV</t>
  </si>
  <si>
    <t>předmostí opěry 2 : 10,0*7,5*0,2</t>
  </si>
  <si>
    <t>131101111R00</t>
  </si>
  <si>
    <t>Hloubení nezapažených jam a zářezů do 100 m3, v hornině 1-2,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</si>
  <si>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</si>
  <si>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opěra 2 : 4,5*1,5*6,0</t>
  </si>
  <si>
    <t>základ pro schodiště 2 : 2,9*1,25*4,5</t>
  </si>
  <si>
    <t>základ pro schodiště 1 : 0,75*0,5*2,5</t>
  </si>
  <si>
    <t>131101201R00</t>
  </si>
  <si>
    <t>Hloubení zapažených jam a zářezů do 100 m3, v hornině 1-2 , převážně ručně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</si>
  <si>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</si>
  <si>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>opěra 1 : 3,25*2,0*8,0</t>
  </si>
  <si>
    <t>132101110R00</t>
  </si>
  <si>
    <t>Hloubení rýh šířky do 60 cm do 50 m3, v hornině 1-2, hloubení strojně</t>
  </si>
  <si>
    <t>POL1_1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</si>
  <si>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</si>
  <si>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pro drenáž základu</t>
  </si>
  <si>
    <t>0,6*1,0*7,5</t>
  </si>
  <si>
    <t>162301101R00</t>
  </si>
  <si>
    <t>Vodorovné přemístění výkopku z horniny 1 až 4, na vzdálenost přes 50  do 500 m</t>
  </si>
  <si>
    <t>po suchu, bez naložení výkopku, avšak se složením bez rozhrnutí, zpáteční cesta vozidla.</t>
  </si>
  <si>
    <t>vhodná vytěžená zemina pro zpětný zásyp na meziskládku tam a zpět</t>
  </si>
  <si>
    <t>ornice pro ohomusování zpět</t>
  </si>
  <si>
    <t>Odkaz na mn. položky pořadí 1 : 34,80000</t>
  </si>
  <si>
    <t>Odkaz na mn. položky pořadí 9 : 91,83750*2</t>
  </si>
  <si>
    <t>162701101R00</t>
  </si>
  <si>
    <t>Vodorovné přemístění výkopku z horniny 1 až 4, na vzdálenost přes 5 000  do 6 000 m</t>
  </si>
  <si>
    <t>přebytečná zemina na skládku (6km)</t>
  </si>
  <si>
    <t>Odkaz na mn. položky pořadí 2 : 57,75000</t>
  </si>
  <si>
    <t>Odkaz na mn. položky pořadí 3 : 52,00000</t>
  </si>
  <si>
    <t>odečet zpětné zásypy : -91,8375</t>
  </si>
  <si>
    <t>167101101R00</t>
  </si>
  <si>
    <t>Nakládání, skládání, překládání neulehlého výkopku nakládání výkopku  do 100 m3, z horniny 1 až 4</t>
  </si>
  <si>
    <t>vytěžená zemina vhodná pro zásyp</t>
  </si>
  <si>
    <t>ornice pro ohomusování okolo SO-01</t>
  </si>
  <si>
    <t>Odkaz na mn. položky pořadí 9 : 91,83750</t>
  </si>
  <si>
    <t>171201201R00</t>
  </si>
  <si>
    <t>Uložení sypaniny na dočasnou skládku tak, že na 1 m2 plochy připadá přes 2 m3 výkopku nebo ornice</t>
  </si>
  <si>
    <t>Indiv</t>
  </si>
  <si>
    <t>Uložení zeminy na pozemcích investora.</t>
  </si>
  <si>
    <t>Odkaz na mn. položky pořadí 6 : 17,91250</t>
  </si>
  <si>
    <t>174101101R00</t>
  </si>
  <si>
    <t>Zásyp sypaninou se zhutněním jam, šachet, rýh nebo kolem objektů v těchto vykopávkách</t>
  </si>
  <si>
    <t>z jakékoliv horniny s uložením výkopku po vrstvách,</t>
  </si>
  <si>
    <t>Uvažováno použití 100% vytěžené zeminy (v případě nevhodnosti bude použita zemina nová)</t>
  </si>
  <si>
    <t>včetně strojního přemístění materiálu pro zásyp ze vzdálenosti do 10 m od okraje zásypu</t>
  </si>
  <si>
    <t/>
  </si>
  <si>
    <t>odečet opěry 1 : -((3,50*2,00*0,75)+(0,90*1,25*2,50))</t>
  </si>
  <si>
    <t>odečet opěry 2 : -((3,50*2,00*0,75)+(0,90*0,65*2,50))</t>
  </si>
  <si>
    <t>odečet základu schodiště u opěry 1 : -0,75*0,50*2,50</t>
  </si>
  <si>
    <t>odečet základu schodiště u opěry 2 : -0,80*1,10*2,50</t>
  </si>
  <si>
    <t>Zásyp drenáže pod základem schodiště</t>
  </si>
  <si>
    <t>drenáž pod základem schodiště : 0,75*0,3*9,0</t>
  </si>
  <si>
    <t>180401211R00</t>
  </si>
  <si>
    <t>Založení trávníku luční trávník, výsevem, v rovině nebo na svahu do 1:5</t>
  </si>
  <si>
    <t>m2</t>
  </si>
  <si>
    <t>823-1</t>
  </si>
  <si>
    <t>na půdě předem připravené s pokosením, naložením, odvozem odpadu do 20 km a se složením,</t>
  </si>
  <si>
    <t>všechny ohomusované plochy okolo SO-01</t>
  </si>
  <si>
    <t>Odkaz na mn. položky pořadí 13 : 174,00000</t>
  </si>
  <si>
    <t>181201102R00</t>
  </si>
  <si>
    <t>Úprava pláně v násypech v hornině 1 až 4, se zhutněním</t>
  </si>
  <si>
    <t>vyrovnání výškových rozdílů, plochy vodorovné a plochy do sklonu 1 : 5,</t>
  </si>
  <si>
    <t>pod základy opěr : 2*2,9*4,4</t>
  </si>
  <si>
    <t>pod základy schodišť : (2,5*0,75)+(1,7*3,4)</t>
  </si>
  <si>
    <t>181301103R00</t>
  </si>
  <si>
    <t>Rozprostření a urovnání ornice v rovině v souvislé ploše do 500 m2, tloušťka vrstvy přes 150 do 200 mm</t>
  </si>
  <si>
    <t>s případným nutným přemístěním hromad nebo dočasných skládek na místo potřeby ze vzdálenosti do 30 m, v rovině nebo ve svahu do 1 : 5,</t>
  </si>
  <si>
    <t>na předmostí opěry 1 : 11,0*9,0</t>
  </si>
  <si>
    <t>na předmostí opěry 2 : 10,0*7,5</t>
  </si>
  <si>
    <t>199000005R00</t>
  </si>
  <si>
    <t>Poplatky za skládku zeminy 1- 4, skupina 17 05 04 z Katalogu odpadů</t>
  </si>
  <si>
    <t>t</t>
  </si>
  <si>
    <t>Odkaz na mn. položky pořadí 6 : 17,91250*2</t>
  </si>
  <si>
    <t>11511OA0</t>
  </si>
  <si>
    <t>ČERPÁNÍ VODY DO 500 L/MIN</t>
  </si>
  <si>
    <t>HOD</t>
  </si>
  <si>
    <t>Agregovaná položka</t>
  </si>
  <si>
    <t>POL2_</t>
  </si>
  <si>
    <t>Celkem čerpání po dobu realizace mikropilot, základů a spodní stavby</t>
  </si>
  <si>
    <t>Uvažováno po dobu 4 týdnů, 8 hodin denně ze 2 čerpacích jímek (u každé opěry 1ks)</t>
  </si>
  <si>
    <t>Uvedená doba se nepředpokládá v jednom kuse, ale může být rozdělena dle HMG zhotovitele (celkový max. čas)</t>
  </si>
  <si>
    <t>4*5*8*2</t>
  </si>
  <si>
    <t>00572460R</t>
  </si>
  <si>
    <t>směs travní technická</t>
  </si>
  <si>
    <t>kg</t>
  </si>
  <si>
    <t>SPCM</t>
  </si>
  <si>
    <t>Specifikace</t>
  </si>
  <si>
    <t>POL3_1</t>
  </si>
  <si>
    <t>Odkaz na mn. položky pořadí 11 : 174,00000*0,03</t>
  </si>
  <si>
    <t>213151121R00</t>
  </si>
  <si>
    <t>Montáž vsakovacích nádrží položení geotextílie</t>
  </si>
  <si>
    <t>827-1</t>
  </si>
  <si>
    <t>drenáž pod základem schodiště opěry 1 : 9,0*0,5</t>
  </si>
  <si>
    <t>235681121R00</t>
  </si>
  <si>
    <t>Těsnění hradicích stěn nepropustnou hrázkou zřízení</t>
  </si>
  <si>
    <t>800-2</t>
  </si>
  <si>
    <t>ze zhutněné sypaniny při stěně nebo nepropustnou výplní ze zhutněné sypaniny mezi stěnami,</t>
  </si>
  <si>
    <t>Včetně potřebného přemístění sypaniny až do vzdálenosti 40 m.</t>
  </si>
  <si>
    <t>těsnící zemní hrázky podél opěr : 2*1,3*0,8*15,0</t>
  </si>
  <si>
    <t>235681131R00</t>
  </si>
  <si>
    <t>Těsnění hradicích stěn nepropustnou hrázkou odstranění</t>
  </si>
  <si>
    <t>Odkaz na mn. položky pořadí 18 : 31,20000</t>
  </si>
  <si>
    <t>271531113R00</t>
  </si>
  <si>
    <t>Polštáře zhutněné pod základy kamenivo hrubé, drcené, frakce 16 - 32 mm</t>
  </si>
  <si>
    <t>pod prefabrikovaným základem schodiště u opěry 1 : 0,75*0,5*2,5</t>
  </si>
  <si>
    <t>274121121R00</t>
  </si>
  <si>
    <t>Osazení základových prefabrikovaných pásů do 5 t</t>
  </si>
  <si>
    <t>kus</t>
  </si>
  <si>
    <t>prefabrikovaný základ schodiště</t>
  </si>
  <si>
    <t>273351215RT1</t>
  </si>
  <si>
    <t>Bednění stěn základových desek zřízení</t>
  </si>
  <si>
    <t>801-1</t>
  </si>
  <si>
    <t>svislé nebo šikmé (odkloněné) , půdorysně přímé nebo zalomené, stěn základových desek ve volných nebo zapažených jámách, rýhách, šachtách, včetně případných vzpěr,</t>
  </si>
  <si>
    <t>pod opěrou 1 : (2,3+3,8)*2*0,15</t>
  </si>
  <si>
    <t>pod opěrou 2 : (2,3+3,8)*2*0,15</t>
  </si>
  <si>
    <t>pod základem schodiště u opěry 2 : (1,1+2,8)*2*0,15</t>
  </si>
  <si>
    <t>273351216R00</t>
  </si>
  <si>
    <t>Bednění stěn základových desek odstranění</t>
  </si>
  <si>
    <t>Včetně očištění, vytřídění a uložení bednicího materiálu.</t>
  </si>
  <si>
    <t>Odkaz na mn. položky pořadí 22 : 4,83000</t>
  </si>
  <si>
    <t>274321611R00</t>
  </si>
  <si>
    <t>Beton základových pasů železový třídy C 30/37</t>
  </si>
  <si>
    <t>včetně dodávky a uložení betonu, bez výztuže</t>
  </si>
  <si>
    <t>Beton C30/37 XF4 XD3</t>
  </si>
  <si>
    <t>základový pas opěry 1 : 2,0*0,75*3,5</t>
  </si>
  <si>
    <t>základový pas opěry 2 : 2,0*0,75*3,5</t>
  </si>
  <si>
    <t>základový pas schodiště : 0,8*1,25*2,5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</si>
  <si>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</si>
  <si>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</si>
  <si>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</si>
  <si>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základový pas opěry 1 : (2,0+3,5)*2*0,75</t>
  </si>
  <si>
    <t>základový pas opěry 2 : (2,0+3,5)*2*0,75</t>
  </si>
  <si>
    <t>základový pas schodiště : (1,25+2,5)*2*0,8</t>
  </si>
  <si>
    <t>274351216R00</t>
  </si>
  <si>
    <t>Bednění stěn základových pasů odstranění</t>
  </si>
  <si>
    <t>Odkaz na mn. položky pořadí 25 : 22,50000</t>
  </si>
  <si>
    <t>274361821R00</t>
  </si>
  <si>
    <t xml:space="preserve">Výztuž základových pasů z betonářské oceli výztuž, z oceli 10505,  ,  </t>
  </si>
  <si>
    <t>631315411R00</t>
  </si>
  <si>
    <t xml:space="preserve">Mazanina z betonu prostého tl. přes 120 do 240 mm třídy C 8/10 ,  </t>
  </si>
  <si>
    <t>(z kameniva) hlazená dřevěným hladítkem</t>
  </si>
  <si>
    <t>Podkladní beton pod základy</t>
  </si>
  <si>
    <t>pod opěrou 1 : 2,3*3,8*0,15</t>
  </si>
  <si>
    <t>pod opěrou 2 : 2,3*3,8*0,15</t>
  </si>
  <si>
    <t>pod základem schodiště u opěry 2 : 1,1*2,8*0,15</t>
  </si>
  <si>
    <t>22694OA0</t>
  </si>
  <si>
    <t>ZÁPOROVÉ PAŽENÍ Z KOVU DOČASNÉ</t>
  </si>
  <si>
    <t>T</t>
  </si>
  <si>
    <t>Včetně opotřebení a odstranění, ocel třídy S235</t>
  </si>
  <si>
    <t>Zápory výkopů z profilů HEB140 - 17ks : 8,00*33,70/1000*17</t>
  </si>
  <si>
    <t>spojovací materiál, prořez, apod… 5% : 0,05*4,04</t>
  </si>
  <si>
    <t>22695AOA0</t>
  </si>
  <si>
    <t>VÝDŘEVA ZÁPOROVÉHO PAŽENÍ DOČASNÁ (PLOCHA)</t>
  </si>
  <si>
    <t>M2</t>
  </si>
  <si>
    <t>Včetně opotřebení a odstranění, dřevo třídy D30</t>
  </si>
  <si>
    <t>Výdřeva záporového pažení výkopu : 11,0*3,25</t>
  </si>
  <si>
    <t>227831OA0</t>
  </si>
  <si>
    <t>MIKROPILOTY KOMPLET D DO 150MM NA POVRCHU</t>
  </si>
  <si>
    <t>M</t>
  </si>
  <si>
    <t>mikropiloty trubkové D 89/10 z oceli 11 353.0</t>
  </si>
  <si>
    <t>položka obsahuje tlakové a tahové hlavice 250/250/25mm z oceli S235JR s nátrubkem z oceli 11 353.0, délka kořene min. 3,0m s injektáží po 0,50m.</t>
  </si>
  <si>
    <t>Součástí položky budou potřebné zkoušky a kontroly v souladu s TZ daného objektu a TKP1</t>
  </si>
  <si>
    <t>mikropiloty pro založení opěry 1 (předpoklad) : 2*4*6,0</t>
  </si>
  <si>
    <t>mikropiloty pro založení opěry 2 (předpoklad) : 2*4*6,0</t>
  </si>
  <si>
    <t>26183OA0</t>
  </si>
  <si>
    <t>VRT PRO KOTV, INJEK, MIKROPIL NA POVR TŘ III A IV D DO 150MM</t>
  </si>
  <si>
    <t>Celkem vrty pro mikropiloty (hluché vrtání v ceně vrtání mikropiloty)</t>
  </si>
  <si>
    <t>(8+8)*6,0</t>
  </si>
  <si>
    <t>26185OA0</t>
  </si>
  <si>
    <t>VRT PRO KOTV, INJEK, MIKROPIL NA POVR TŘ III A IV D DO 300MM</t>
  </si>
  <si>
    <t>Celkem vrty pro ocelové zápory výkopů</t>
  </si>
  <si>
    <t>15*8,0</t>
  </si>
  <si>
    <t>437841075V01T</t>
  </si>
  <si>
    <t>ŽB prefabrikovaný základ z betonu C 30/37 (dodávka+ doprava)</t>
  </si>
  <si>
    <t xml:space="preserve">m3    </t>
  </si>
  <si>
    <t>Vlastní</t>
  </si>
  <si>
    <t>POL3_</t>
  </si>
  <si>
    <t>0,75*0,5*2,5</t>
  </si>
  <si>
    <t>67352004R</t>
  </si>
  <si>
    <t>geotextilie PET; funkce drenážní, separační, ochranná, filtrační; plošná hmotnost 300 g/m2</t>
  </si>
  <si>
    <t>Odkaz na mn. položky pořadí 17 : 4,50000*1,2</t>
  </si>
  <si>
    <t>311321412R00</t>
  </si>
  <si>
    <t>Beton nadzákladových zdí železový třídy C 30/37</t>
  </si>
  <si>
    <t>nosných, výplňových, obkladových, půdních, štítových, poprsních apod. (bez výztuže), s pomocným lešením o výšce podlahy do 1900 mm a pro zatížení 1,5 kPa,</t>
  </si>
  <si>
    <t>opěra 1 : 0,9*3,0*2,5+0,4*0,49*2,5</t>
  </si>
  <si>
    <t>opěra 2 : 0,9*3,0*2,5+0,4*0,49*2,5</t>
  </si>
  <si>
    <t>311351805R00</t>
  </si>
  <si>
    <t>Bednění nadzákladových zdí oboustranné za každou stranu pro beton pohledový, zřízení</t>
  </si>
  <si>
    <t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t>
  </si>
  <si>
    <t>opěra 1 : (0,9+2,5)*2*3,0+(0,4+2,5)*2*0,49</t>
  </si>
  <si>
    <t>opěra 2 : (0,9+2,5)*2*3,0+(0,4+2,5)*2*0,49</t>
  </si>
  <si>
    <t>311351806R00</t>
  </si>
  <si>
    <t>Bednění nadzákladových zdí oboustranné za každou stranu pro beton pohledový, odstranění</t>
  </si>
  <si>
    <t>Odkaz na mn. položky pořadí 37 : 46,48400</t>
  </si>
  <si>
    <t>380361007R00</t>
  </si>
  <si>
    <t>Výztuž kompletních konstrukcí z oceli z oceli 10 505</t>
  </si>
  <si>
    <t>801-5</t>
  </si>
  <si>
    <t>čistíren odpadních vod (mimo budovy), nádrží, vodojemů, žlabů nebo kanálů , včetně pomocného pracovního lešení o výšce podlahy do 1900 mm a pro zatížení do 1,5 kPa,</t>
  </si>
  <si>
    <t>03630OA0</t>
  </si>
  <si>
    <t>DOPRAVNÍ ZAŘÍZENÍ - AUTOJEŘÁBY</t>
  </si>
  <si>
    <t>KPL</t>
  </si>
  <si>
    <t>Zahrnuje veškeré potřebné jeřábnické práce spojené s montáží konstrukce lávky, schodišť, atd.</t>
  </si>
  <si>
    <t>348173OA0</t>
  </si>
  <si>
    <t>ZÁBRADLÍ Z DÍLCŮ KOVOVÝCH ŽÁROVĚ ZINK PONOREM S NÁTĚREM</t>
  </si>
  <si>
    <t>KG</t>
  </si>
  <si>
    <t>Zábradlí na lávce. Kompletní páce s tím spojené včetně výroby, PKO, dodávky a montáže, spojovacích prostředků, kotvení, apod…</t>
  </si>
  <si>
    <t>Celkem madla zábradlí : 2*(2,25+13,50+5,05)*5,55</t>
  </si>
  <si>
    <t>Celkem sloupky zábradlí : 2*17*1,40*5,55</t>
  </si>
  <si>
    <t>Celkem krajní vzpěry : ((2*1,15)+(2*1,25)+(4*1,85))*5,55</t>
  </si>
  <si>
    <t>Celkem kotevní plechy : 2*17*0,008*0,141*0,185*7850</t>
  </si>
  <si>
    <t>Rezerva na spoje, pomocné profily, šrouby, kotvy, apod… (5%) : 0,05*618,47</t>
  </si>
  <si>
    <t>348945OA0</t>
  </si>
  <si>
    <t>ZÁBRADLÍ A ZÁBRADEL ZÍDKY Z NEREZ OCELI</t>
  </si>
  <si>
    <t>Výplň zábradlí na lávce z lankového NEREZ pletiva. Kompletní práce s tím spojené včetně výroby, dodání, montáže, lan, napínáků, apod…</t>
  </si>
  <si>
    <t>Celkem výplň zábradlí : (2*0,925*19,36*1,50)/1000</t>
  </si>
  <si>
    <t>Rezerva na spoje, pomocné profily, šrouby, kotvy, apod… (15%) : 0,15*0,05</t>
  </si>
  <si>
    <t>457542111R00</t>
  </si>
  <si>
    <t xml:space="preserve">Filtrační vrstvy z kameniva štěrkodrť, zhutněné, frakce 0-63 mm,  </t>
  </si>
  <si>
    <t>832-1</t>
  </si>
  <si>
    <t>jakékoliv tloušťky a sklonu</t>
  </si>
  <si>
    <t>Včetně průměrného množství kameniva zatlačeného do podloží a urovnání líce vrstvy.</t>
  </si>
  <si>
    <t>463211111R00</t>
  </si>
  <si>
    <t>Rovnanina z lomového kamene vyklínování spár</t>
  </si>
  <si>
    <t>821-1</t>
  </si>
  <si>
    <t>neopracovaného tříděného pro všechny tloušťky rovnaniny, bez vypracování líce,</t>
  </si>
  <si>
    <t>úprava pod lávkou z kamene tl. 0,3m</t>
  </si>
  <si>
    <t>pod opěrou 1 : 4,35*4,5*0,3+0,5*0,8*4,5-1,0*2,5*0,3</t>
  </si>
  <si>
    <t>pod opěrou 2 : 5,85*4,5*0,3+0,5*0,8*4,5-0,9*2,5*0,3</t>
  </si>
  <si>
    <t>42194AOA0</t>
  </si>
  <si>
    <t>MOSTNÍ NOSNÉ DESKOVÉ KONSTR Z OCELI S 235</t>
  </si>
  <si>
    <t>Mostovka z pororoštů tl. 40mm s protiskluzovou úpravou. Nosný pásek 40/3mm, velikost oka 33/11mm. Kompletní dodávka včetně výroby, PKO (žárové zinkování ponorem), dodávky, montáže, uchycovacích profilů, ad…</t>
  </si>
  <si>
    <t>celkem mostovka z pororoštů : 12,00*2,00*50,00/1000</t>
  </si>
  <si>
    <t>42417BOA0</t>
  </si>
  <si>
    <t>MOSTNÍ NOSNÍKY Z OCELI S 355</t>
  </si>
  <si>
    <t>Ocelová nosná konstrukce komplet včetně VTD dokumentace, výroby, PKO, dopravu na stavbu, manipulace a osazení na stavbě. Součástí položky je potřebná technika (nákladní automobily, autojeřáb včetně připravy k zapatkování, apod…). Součástí nejsou ložiska a kce zábradlí (jsou v samostatných položkách).</t>
  </si>
  <si>
    <t xml:space="preserve">Celkem nosná kce (dle výkresů nosné kce): : </t>
  </si>
  <si>
    <t>Hlavní podélné nosníky : 3*12,00*66,30/1000</t>
  </si>
  <si>
    <t>Příčníky : 2*9*0,90*15,80/1000</t>
  </si>
  <si>
    <t>Ztužidla : 2*13,70*0,01*0,05*7850/1000</t>
  </si>
  <si>
    <t>Okopové plechy : 2*12,00*0,006*0,05*7850/1000</t>
  </si>
  <si>
    <t>Krajní L plechy závěrů : 2*2,00*((0,006*0,34)+(0,006*0,10))*7850/1000</t>
  </si>
  <si>
    <t>Výztuha typická : 9*4*((0,075*0,152*0,008)+(0,075*0,062*0,008))*7850/1000</t>
  </si>
  <si>
    <t>Výztuha v místě uložení : 2*2*(0,075*0,373*0,008)*7850/1000</t>
  </si>
  <si>
    <t>Kotevní plech zábradlí : 7*2*(0,075*0,20*0,008)*7850/1000</t>
  </si>
  <si>
    <t>Horní kamen ložiska : 2*3*0,12*0,12*0,03*7850/1000</t>
  </si>
  <si>
    <t>Rezerva na spoje, pomocné profily, šrouby, kotvy, apod : 0,05*2,97</t>
  </si>
  <si>
    <t>42840OA0</t>
  </si>
  <si>
    <t>MOSTNÍ LOŽISKA Z OCELI (OCELOLITINY)</t>
  </si>
  <si>
    <t>KUS</t>
  </si>
  <si>
    <t>Ocelová tangenciální ložiska dle výkresů ocelové nosné konstrukce. Požadované svislé zatížení min. 100kN, vodorovné zatížení podélné 50kN (v případě pevných ložisek)</t>
  </si>
  <si>
    <t>Pevná ložiska na opěře : 3</t>
  </si>
  <si>
    <t>Podélně pusuvná (příčně pevná) ložiska na opěře 2 : 3</t>
  </si>
  <si>
    <t>43194AOA0</t>
  </si>
  <si>
    <t>SCHODIŠŤ KONSTR Z OCELI S 235</t>
  </si>
  <si>
    <t>Ocelová konstrukce schodišť na předmostí komplet včetně VTD dokumentace, výroby, PKO, dopravu na stavbu, manipulace a osazení na stavbě. Součástí položky je potřebná technika (nákladní automobily, případně autojeřáb, apod…).</t>
  </si>
  <si>
    <t>krajní schodnice : ((2*2,75)+(2*5,675))*30,20/1000</t>
  </si>
  <si>
    <t>střední schodnice : (2,32+5,26)*28,50/1000</t>
  </si>
  <si>
    <t>kotevní plechy horní : ((2*2*0,34*0,25*0,012)+(0,25*0,25*0,012)+(0,25*0,20*0,012))*7850/1000</t>
  </si>
  <si>
    <t>kotevní plechy spodní : ((2*0,315*0,20*0,012)+(0,425*0,20*0,012)+(2*0,29*0,20*0,012)+(0,50*0,20*0,012))*7850/1000</t>
  </si>
  <si>
    <t>kotevní plechy zábradlí : ((3*2)+(5*2))*(0,07*0,24*0,08)*7850/1000</t>
  </si>
  <si>
    <t>kotevní plechy stupňů : (0,43+0,92)*0,012*7850/1000</t>
  </si>
  <si>
    <t>Rezerva na spoje, pomocné profily, šrouby, kotvy, ztužení, apod… (10%) : 0,10*1,10</t>
  </si>
  <si>
    <t>43417AOA0</t>
  </si>
  <si>
    <t>SCHODIŠŤOVÉ STUPNĚ, Z OCELI S 235</t>
  </si>
  <si>
    <t>Schodišťové stupně z pororoštů tl. 40mm s protiskluzovou úpravou. Nosný pásek 40/3mm, velikost oka 33/11mm. Kompletní dodávka včetně výroby, PKO (žárové zinkování ponorem), dodávky, montáže, uchycovacích profilů, ad…</t>
  </si>
  <si>
    <t>Celkem stupně z pororoštů : (2,45+5,04)*2,00*50,00/1000</t>
  </si>
  <si>
    <t>113107420R00</t>
  </si>
  <si>
    <t>Odstranění podkladů nebo krytů z kameniva těženého, v ploše jednotlivě nad 50 m2, tloušťka vrstvy 200 mm</t>
  </si>
  <si>
    <t>822-1</t>
  </si>
  <si>
    <t>Odkaz na mn. položky pořadí 51 : 99,00000</t>
  </si>
  <si>
    <t>564861111RT4</t>
  </si>
  <si>
    <t>Podklad ze štěrkodrti s rozprostřením a zhutněním frakce 0-63 mm, tloušťka po zhutnění 200 mm</t>
  </si>
  <si>
    <t>podkladní vrstvy pod panelovou rovnaninu</t>
  </si>
  <si>
    <t>11,0*9,0</t>
  </si>
  <si>
    <t>58300OA0</t>
  </si>
  <si>
    <t>KRYT ZE SINIČNÍCH DÍLCŮ (PANELŮ)</t>
  </si>
  <si>
    <t>M3</t>
  </si>
  <si>
    <t>Součtová</t>
  </si>
  <si>
    <t>Celkem dodávka, montáž a pronájem po dobu stavby, odstranění po stavbě, veškerá manipulace, apod… Jedná se o panelovou ochranu IS na předmostích ze silničních panelů 1.0mx3.0m tl. 0.15m</t>
  </si>
  <si>
    <t>celkem panelová rovnanina : 11,0*9,0*0,15</t>
  </si>
  <si>
    <t>871318111R00</t>
  </si>
  <si>
    <t>Kladení drenážního potrubí z plastických hmot</t>
  </si>
  <si>
    <t>m</t>
  </si>
  <si>
    <t>drenáž pod základem schodiště opěry 1 : 9,0</t>
  </si>
  <si>
    <t>87633OA0</t>
  </si>
  <si>
    <t>CHRÁNIČKY Z TRUB PLASTOVÝCH DN DO 150MM, Trubka plastová pro venkovní kanalizaci spoj: hrdlový; potrubí: vícevrstvé; skladba: PVC-U - pěna - PVC-U; povrch: hladký; DN = 150; de = 160,0 mm;...</t>
  </si>
  <si>
    <t>Celkem chráničky pro prostup závěrnými zídkami pro budoucí vedení IS : 2*0,4</t>
  </si>
  <si>
    <t>28611223.AR</t>
  </si>
  <si>
    <t>Trubka plastová drenážní spoj: západkový; potrubí: jednovrstvé; materiál: PVC; povrch: žebrovaný; ohebná; DN = 100; vsakovací plocha = 34,0 cm2/m</t>
  </si>
  <si>
    <t>Odkaz na mn. položky pořadí 53 : 9,00000</t>
  </si>
  <si>
    <t>91345OA0</t>
  </si>
  <si>
    <t>NIVELAČNÍ ZNAČKY KOVOVÉ</t>
  </si>
  <si>
    <t>2*2</t>
  </si>
  <si>
    <t>91355OA0</t>
  </si>
  <si>
    <t>EVIDENČNÍ ČÍSLO MOSTU</t>
  </si>
  <si>
    <t>Celkem tabulky s evidenčním číslem mostu dle ČSN a dle PD : 2</t>
  </si>
  <si>
    <t>914141OA0</t>
  </si>
  <si>
    <t>DOPRAV ZNAČ ZÁKL VEL OCEL FÓLIE TŘ 3 - DODÁVKA A MONT</t>
  </si>
  <si>
    <t>Dodávka a montáž svislých dopravních značek na předmostí včetně kotvení, montáže, dopravy, apod… materiál dle TP 66. 2x značka s nápisem "Cyklisto sesedni z kola"</t>
  </si>
  <si>
    <t>914921OA0</t>
  </si>
  <si>
    <t>SLOUPKY A STOJKY DOPRAVNÍCH ZNAČEK Z OCEL TRUBEK DO PATKY - DODÁVKA A MONTÁŽ</t>
  </si>
  <si>
    <t>Sloupky a upevňovací zařízení včetně jejich osazení (betonová patka, zemní práce, svislé tyče, apod...)</t>
  </si>
  <si>
    <t>93151OA0</t>
  </si>
  <si>
    <t>MOSTNÍ ZÁVĚRY POVRCHOVÉ POSUN DO 60MM</t>
  </si>
  <si>
    <t>Položka zahrnuje provedení drážky v rávěrné zídce a podlití polymermaltou.</t>
  </si>
  <si>
    <t>Povrchové mostní závěry v místě opěr : 2*2,0</t>
  </si>
  <si>
    <t>998214111R00</t>
  </si>
  <si>
    <t xml:space="preserve">Přesun hmot pro mosty montované želbet. výška do 20 m,  </t>
  </si>
  <si>
    <t>Přesun hmot</t>
  </si>
  <si>
    <t>POL7_</t>
  </si>
  <si>
    <t>z dílců železobetonových nebo předpjatých na novostavbách, včetně příplatku za zvětšený přesun přes vymezenou dopravní vzdálenost,</t>
  </si>
  <si>
    <t>Je třeba počítat se ztíženým přístupem ke staveništi ze strany Lány! Nutné tomuto uzpůsobit čerpání betonu, velikost vozidel atd.</t>
  </si>
  <si>
    <t>711112001R00</t>
  </si>
  <si>
    <t>Provedení izolace proti zemní vlhkosti natěradly za studena na ploše svislé, včetně pomocného lešení o výšce podlahy do 1900 mm a pro zatížení do 1,5 kPa. nátěrem penetračním, 1x nátěr, materiál ve specifikaci</t>
  </si>
  <si>
    <t>800-711</t>
  </si>
  <si>
    <t>POL1_7</t>
  </si>
  <si>
    <t>opěra 1 : 6,8*1,25+11,0*0,75+4,75</t>
  </si>
  <si>
    <t>opěra 2 : (6,8*0,65)+11,0*0,75+4,75</t>
  </si>
  <si>
    <t>základ pod schodištěm u opěry 1 : 6,5*0,5</t>
  </si>
  <si>
    <t>základ pod schodištěm u opěry 2 : 6,6*1,1</t>
  </si>
  <si>
    <t>711112011R00</t>
  </si>
  <si>
    <t>Provedení izolace proti zemní vlhkosti natěradly za studena na ploše svislé, včetně pomocného lešení o výšce podlahy do 1900 mm a pro zatížení do 1,5 kPa. nátěrem asfaltovou suspenzí, 1x nátěr, materiál ve specifikaci</t>
  </si>
  <si>
    <t>Odkaz na mn. položky pořadí 62 : 49,43000*2</t>
  </si>
  <si>
    <t>711191272R00</t>
  </si>
  <si>
    <t>Provedení izolace proti zemní vlhkosti ostatní svislé uložení, ochranná textilie, bez dodávky materiálu</t>
  </si>
  <si>
    <t>Odkaz na mn. položky pořadí 62 : 49,43000</t>
  </si>
  <si>
    <t>11163150V01T</t>
  </si>
  <si>
    <t>živičný silolak (spotřeba 1,1 kg/l - 0,25 l/m2)</t>
  </si>
  <si>
    <t>"Výše uvedená položka vymezuje požadovaný standard, zadavatel umožňuje i jiné technicky a kvalitativně srovnatelné řešení".</t>
  </si>
  <si>
    <t>98,86*0,25*1,1*1,05</t>
  </si>
  <si>
    <t>11163150V06T</t>
  </si>
  <si>
    <t>živičný základní nátěr (spotřeba 0,15 kg/m2)</t>
  </si>
  <si>
    <t>49,43*0,15*1,05</t>
  </si>
  <si>
    <t>693660192R</t>
  </si>
  <si>
    <t>geotextilie směs přírodních a syntetických vláken; funkce separační, ochranná, filtrační; plošná hmotnost 300 g/m2</t>
  </si>
  <si>
    <t>Odkaz na mn. položky pořadí 64 : 49,43000*1,2</t>
  </si>
  <si>
    <t>998711101R00</t>
  </si>
  <si>
    <t>Přesun hmot pro izolace proti vodě svisle do 6 m</t>
  </si>
  <si>
    <t>50 m vodorovně měřeno od těžiště půdorysné plochy skládky do těžiště půdorysné plochy objektu</t>
  </si>
  <si>
    <t>78383OA0</t>
  </si>
  <si>
    <t>NÁTĚRY BETON KONSTR TYP S4 (OS-C)</t>
  </si>
  <si>
    <t>Celkem povrch bet. konstrukcí závěrných zídek : 0,4*2,5*2</t>
  </si>
  <si>
    <t>SUM</t>
  </si>
  <si>
    <t>Ocelová ložiska nosné konstrukce včetně PKO, osazení, podlití polymerbetonem, apod… Kompletní dodávka ocelových ložisek včetně jejich výroby (ložiska obsahují tangenciální desku = ložisko, kámen, vodídka, tyče/trny/kolíky, apod…).</t>
  </si>
  <si>
    <t>END</t>
  </si>
  <si>
    <t>02730OA0</t>
  </si>
  <si>
    <t>POMOC PRÁCE ZŘÍZ NEBO ZAJIŠŤ OCHRANU INŽENÝRSKÝCH SÍTÍ</t>
  </si>
  <si>
    <t>Kompletní převzetí a vytyčení stávajících inženýrských sítí v prostoru staveniště, komplet s předávacím protokolem správce a vlastníka</t>
  </si>
  <si>
    <t>Předpokládá se splašková kanalizace (2x), sdělovací vedení a vedení NN v prostoru stavby</t>
  </si>
  <si>
    <t>029113OA0</t>
  </si>
  <si>
    <t>OSTATNÍ POŽADAVKY - GEODETICKÉ ZAMĚŘENÍ - CELKY</t>
  </si>
  <si>
    <t>Vytyčovací práce + cena za vytyčení prostorové polohy stavby před jejím zahájením odborně způsobilými osobami. Kompletní geodetické práce na vytyčení vytyčovaných bodů v rozsahu PD a TKP.</t>
  </si>
  <si>
    <t>Celkem včetně ochrany vytyčovacích a vytyčovaných bodů.</t>
  </si>
  <si>
    <t>Cena za zaměření skutečného provedení stavby.</t>
  </si>
  <si>
    <t>V ceně vložení zaměření skutečného provedení do technické mapy města.</t>
  </si>
  <si>
    <t>02911OA0</t>
  </si>
  <si>
    <t>OSTATNÍ POŽADAVKY - GEODETICKÉ ZAMĚŘENÍ</t>
  </si>
  <si>
    <t>kompl</t>
  </si>
  <si>
    <t>Geometrické práce pro vytyčení hranic pozemků pro trasu SO-02. Komplet včetně vyměření, vykolíkováno dohodnutými mezníky a předání objednateli a vlastníkům pozemků.</t>
  </si>
  <si>
    <t>029412OA0</t>
  </si>
  <si>
    <t>OSTATNÍ POŽADAVKY - VYPRACOVÁNÍ MOSTNÍHO LISTU</t>
  </si>
  <si>
    <t>Mostní list na objekt lávky dle ČSN 73 6220, ČSN 73 6221 a ČSN 73 6222</t>
  </si>
  <si>
    <t>02943OA0</t>
  </si>
  <si>
    <t>OSTATNÍ POŽADAVKY - VYPRACOVÁNÍ RDS</t>
  </si>
  <si>
    <t>Cena za vypracování - RDS (realizační dokumentace stavby)</t>
  </si>
  <si>
    <t>02944OA0</t>
  </si>
  <si>
    <t>OSTAT POŽADAVKY - DOKUMENTACE SKUTEČ PROVEDENÍ V DIGIT FORMĚ</t>
  </si>
  <si>
    <t>Cena za vypracování - DSPS (Dokumentace skutečného provedení stavby)</t>
  </si>
  <si>
    <t>02945OA0</t>
  </si>
  <si>
    <t>OSTAT POŽADAVKY - GEOMETRICKÝ PLÁN</t>
  </si>
  <si>
    <t xml:space="preserve">sada  </t>
  </si>
  <si>
    <t>Vypracování geometrického plánu stavby - komplet SO-01, SO-02</t>
  </si>
  <si>
    <t>02950OA0</t>
  </si>
  <si>
    <t>OSTATNÍ POŽADAVKY - POSUDKY, KONTROLY, REVIZNÍ ZPRÁVY</t>
  </si>
  <si>
    <t>Rovněž pasport prostoru vodního toku a kompletní práce s tím související.</t>
  </si>
  <si>
    <t>Předpoklad provedení pasportu před zahájením prací a po dokončení akce. Pasport bude protokolárně převzat objednatelem. Po dokončení akce bude vyhotovena závěrečná zpráva s vlivem výstavby. Pasport bude proveden oprávněnou společností.</t>
  </si>
  <si>
    <t>02953OA0</t>
  </si>
  <si>
    <t>OSTATNÍ POŽADAVKY - HLAVNÍ MOSTNÍ PROHLÍDKA</t>
  </si>
  <si>
    <t>1. HMP včetně zadání do elektronické evidence mostů (vše dle ČSN 73 6220, ČSN 73 6221 a ČSN 73 6222), projednání a odsouhlasení</t>
  </si>
  <si>
    <t>02960OA0</t>
  </si>
  <si>
    <t>OSTATNÍ POŽADAVKY - ODBORNÝ DOZOR</t>
  </si>
  <si>
    <t>IG průzkum s provedením převzetí základové spáry a mikropilot.</t>
  </si>
  <si>
    <t>03100OA0</t>
  </si>
  <si>
    <t>ZAŘÍZENÍ STAVENIŠTĚ - ZŘÍZENÍ, PROVOZ, DEMONTÁŽ</t>
  </si>
  <si>
    <t>Souhrnná částka na položku musí pokrývat všechna potřebná zařízení staveniště po celou dobu výstavby. Zahrnuje náklady na veškeré zařízení staveniště vč. jeho zřízení, provoz a odstranění či jakékoliv potřebné přemisťování v rozsahu stavby, etap nebo ve fází výstavby, do doby úplného dokončení a předání stavby objednateli.</t>
  </si>
  <si>
    <t>Kompletní práce a pasporty včetně souvisejících činností sloužící k ochraně sousedních pozemků a nemovitostí. Pasporty před zahájením prací, v průběhu realizace prací a po dokončení prací s vyhodnocením a projednáním.</t>
  </si>
  <si>
    <t>122201101R00</t>
  </si>
  <si>
    <t>Odkopávky a  prokopávky nezapažené v hornině 3  do 100 m3</t>
  </si>
  <si>
    <t>s přehozením výkopku na vzdálenost do 3 m nebo s naložením na dopravní prostředek,</t>
  </si>
  <si>
    <t>ornice a odkopávky pro podkladní vrstvy SO-02</t>
  </si>
  <si>
    <t>(80,0+343,0)*2,0*0,2</t>
  </si>
  <si>
    <t>odvoz pro ohomusování ploch na meziskládku na pozemcích investora - tam a zpět</t>
  </si>
  <si>
    <t>kolem ZP1 : 42*0,25*0,25*2*2</t>
  </si>
  <si>
    <t>kolem ZP2 : 200*0,25*0,25*2*2</t>
  </si>
  <si>
    <t>mezi ZP2 k vodnímu toku : 432*0,1*2</t>
  </si>
  <si>
    <t>přebytečná zemina na skládku</t>
  </si>
  <si>
    <t>169,2-73,45</t>
  </si>
  <si>
    <t>ornice pro ohomusování okolo SO-02</t>
  </si>
  <si>
    <t>42*0,25*0,25*2</t>
  </si>
  <si>
    <t>200*0,25*0,25*2</t>
  </si>
  <si>
    <t>mezi ZP2 k vodnímu toku : 432*0,1</t>
  </si>
  <si>
    <t>Odkaz na mn. položky pořadí 3 : 95,75000</t>
  </si>
  <si>
    <t>Odkaz na mn. položky pořadí 4 : 73,45000</t>
  </si>
  <si>
    <t>všechny ohomusované plochy okolo SO-02</t>
  </si>
  <si>
    <t>Odkaz na mn. položky pořadí 7 : 553,00000</t>
  </si>
  <si>
    <t>181301101R00</t>
  </si>
  <si>
    <t>Rozprostření a urovnání ornice v rovině v souvislé ploše do 500 m2, tloušťka vrstvy do 100 mm</t>
  </si>
  <si>
    <t>kolem ZP1 : 42*0,25*2</t>
  </si>
  <si>
    <t>kolem ZP2 : 200*0,25*2</t>
  </si>
  <si>
    <t>mezi ZP2 k vodnímu toku : 432</t>
  </si>
  <si>
    <t>182951111R00</t>
  </si>
  <si>
    <t>Ostatní a doplňkové práce položení netkané zahradnické textilie bez upevnění, bez dodávky textilie</t>
  </si>
  <si>
    <t>RTS 22/ II</t>
  </si>
  <si>
    <t>Odkaz na mn. položky pořadí 12 : 423,00000*1,2</t>
  </si>
  <si>
    <t>Odkaz na mn. položky pořadí 3 : 95,75000*2</t>
  </si>
  <si>
    <t>553,00*0,025</t>
  </si>
  <si>
    <t>693660202R</t>
  </si>
  <si>
    <t>geotextilie PES, POP; funkce separační, ochranná, filtrační; plošná hmotnost 300 g/m2</t>
  </si>
  <si>
    <t>Odkaz na mn. položky pořadí 8 : 507,60000</t>
  </si>
  <si>
    <t>215901101R00</t>
  </si>
  <si>
    <t>Zhutnění podloží z rostlé horniny 1 až 4 pod násypy z hornin soudržných do 92% PS a nesoudržných  sypkých relativní ulehlosti l(d) do 0,8</t>
  </si>
  <si>
    <t>z rostlé horniny tř.1 - 4 pod násypy z hornin soudržných do 92% PS a hornin nesoudržných sypkých relativní ulehlosti I(d) do 0,8</t>
  </si>
  <si>
    <t>Odkaz na mn. položky pořadí 14 : 423,00000</t>
  </si>
  <si>
    <t>564851111RT2</t>
  </si>
  <si>
    <t>Podklad ze štěrkodrti s rozprostřením a zhutněním frakce 0-32 mm, tloušťka po zhutnění 150 mm</t>
  </si>
  <si>
    <t>Odkaz na mn. položky pořadí 14 : 423,00000*1,1</t>
  </si>
  <si>
    <t>564922105RT1</t>
  </si>
  <si>
    <t xml:space="preserve">Mlatový kryt z mechanicky zpevněného kameniva (MZK) frakce 0-4 mm tloušťka po zhutnění 50 mm,  </t>
  </si>
  <si>
    <t>s rozprostřením a zhutněním</t>
  </si>
  <si>
    <t>finální povrch upřesnit s investorem!</t>
  </si>
  <si>
    <t>80,0+343,0</t>
  </si>
  <si>
    <t>998222012R00</t>
  </si>
  <si>
    <t xml:space="preserve">Přesun hmot, plochy pro tělovýchovu zpevněná plocha z kameniva,  </t>
  </si>
  <si>
    <t>4303354321</t>
  </si>
  <si>
    <t>D+M Lemování chodníku - ocelová pásovina + roxor vč. svarů</t>
  </si>
  <si>
    <t>Dodávka, montáž, doprava.</t>
  </si>
  <si>
    <t>Pásovina 70x5mm - celk. dl. 400m -&gt; 1331 kg</t>
  </si>
  <si>
    <t>Roxor průměr 14mm - celk. dl. 484m -&gt; 586 kg</t>
  </si>
  <si>
    <t>Ocel S235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</si>
</sst>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EB11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4"/>
  <sheetViews>
    <sheetView showGridLines="0" topLeftCell="B1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SUMIF(F59:F70,A16,I59:I70)+SUMIF(F59:F70,"PSU",I59:I70)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SUMIF(F59:F70,A17,I59:I70)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SUMIF(F59:F70,A18,I59:I70)</f>
        <v>0</v>
      </c>
      <c r="J18" s="85"/>
    </row>
    <row r="19" spans="1:10" ht="23.25" customHeight="1" x14ac:dyDescent="0.2">
      <c r="A19" s="197" t="s">
        <v>92</v>
      </c>
      <c r="B19" s="38" t="s">
        <v>27</v>
      </c>
      <c r="C19" s="62"/>
      <c r="D19" s="63"/>
      <c r="E19" s="83"/>
      <c r="F19" s="84"/>
      <c r="G19" s="83"/>
      <c r="H19" s="84"/>
      <c r="I19" s="83">
        <f>SUMIF(F59:F70,A19,I59:I70)</f>
        <v>0</v>
      </c>
      <c r="J19" s="85"/>
    </row>
    <row r="20" spans="1:10" ht="23.25" customHeight="1" x14ac:dyDescent="0.2">
      <c r="A20" s="197" t="s">
        <v>93</v>
      </c>
      <c r="B20" s="38" t="s">
        <v>28</v>
      </c>
      <c r="C20" s="62"/>
      <c r="D20" s="63"/>
      <c r="E20" s="83"/>
      <c r="F20" s="84"/>
      <c r="G20" s="83"/>
      <c r="H20" s="84"/>
      <c r="I20" s="83">
        <f>SUMIF(F59:F70,A20,I59:I70)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6" t="s">
        <v>23</v>
      </c>
      <c r="C28" s="167"/>
      <c r="D28" s="167"/>
      <c r="E28" s="168"/>
      <c r="F28" s="169"/>
      <c r="G28" s="170">
        <f>A27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25">
      <c r="A29" s="2"/>
      <c r="B29" s="166" t="s">
        <v>35</v>
      </c>
      <c r="C29" s="172"/>
      <c r="D29" s="172"/>
      <c r="E29" s="172"/>
      <c r="F29" s="173"/>
      <c r="G29" s="174">
        <f>ZakladDPHSni+DPHSni+ZakladDPHZakl+DPHZakl+Zaokrouhleni</f>
        <v>0</v>
      </c>
      <c r="H29" s="174"/>
      <c r="I29" s="174"/>
      <c r="J29" s="175" t="s">
        <v>56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4">
        <v>1</v>
      </c>
      <c r="B39" s="145" t="s">
        <v>45</v>
      </c>
      <c r="C39" s="146"/>
      <c r="D39" s="146"/>
      <c r="E39" s="146"/>
      <c r="F39" s="147">
        <f>'SO-01 SO-01a Pol'!AE294+'SO-01 SO-01b Pol'!AE38+'SO-02 SO-02a Pol'!AE69</f>
        <v>0</v>
      </c>
      <c r="G39" s="148">
        <f>'SO-01 SO-01a Pol'!AF294+'SO-01 SO-01b Pol'!AF38+'SO-02 SO-02a Pol'!AF69</f>
        <v>0</v>
      </c>
      <c r="H39" s="149"/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4">
        <v>2</v>
      </c>
      <c r="B40" s="152"/>
      <c r="C40" s="153" t="s">
        <v>46</v>
      </c>
      <c r="D40" s="153"/>
      <c r="E40" s="153"/>
      <c r="F40" s="154"/>
      <c r="G40" s="155"/>
      <c r="H40" s="155"/>
      <c r="I40" s="156"/>
      <c r="J40" s="157"/>
    </row>
    <row r="41" spans="1:10" ht="25.5" customHeight="1" x14ac:dyDescent="0.2">
      <c r="A41" s="134">
        <v>2</v>
      </c>
      <c r="B41" s="152" t="s">
        <v>47</v>
      </c>
      <c r="C41" s="153" t="s">
        <v>48</v>
      </c>
      <c r="D41" s="153"/>
      <c r="E41" s="153"/>
      <c r="F41" s="154">
        <f>'SO-01 SO-01a Pol'!AE294+'SO-01 SO-01b Pol'!AE38</f>
        <v>0</v>
      </c>
      <c r="G41" s="155">
        <f>'SO-01 SO-01a Pol'!AF294+'SO-01 SO-01b Pol'!AF38</f>
        <v>0</v>
      </c>
      <c r="H41" s="155"/>
      <c r="I41" s="156">
        <f>F41+G41+H41</f>
        <v>0</v>
      </c>
      <c r="J41" s="157" t="str">
        <f>IF(CenaCelkemVypocet=0,"",I41/CenaCelkemVypocet*100)</f>
        <v/>
      </c>
    </row>
    <row r="42" spans="1:10" ht="25.5" customHeight="1" x14ac:dyDescent="0.2">
      <c r="A42" s="134">
        <v>3</v>
      </c>
      <c r="B42" s="158" t="s">
        <v>49</v>
      </c>
      <c r="C42" s="146" t="s">
        <v>48</v>
      </c>
      <c r="D42" s="146"/>
      <c r="E42" s="146"/>
      <c r="F42" s="159">
        <f>'SO-01 SO-01a Pol'!AE294</f>
        <v>0</v>
      </c>
      <c r="G42" s="149">
        <f>'SO-01 SO-01a Pol'!AF294</f>
        <v>0</v>
      </c>
      <c r="H42" s="149"/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4">
        <v>3</v>
      </c>
      <c r="B43" s="158" t="s">
        <v>50</v>
      </c>
      <c r="C43" s="146" t="s">
        <v>51</v>
      </c>
      <c r="D43" s="146"/>
      <c r="E43" s="146"/>
      <c r="F43" s="159">
        <f>'SO-01 SO-01b Pol'!AE38</f>
        <v>0</v>
      </c>
      <c r="G43" s="149">
        <f>'SO-01 SO-01b Pol'!AF38</f>
        <v>0</v>
      </c>
      <c r="H43" s="149"/>
      <c r="I43" s="150">
        <f>F43+G43+H43</f>
        <v>0</v>
      </c>
      <c r="J43" s="151" t="str">
        <f>IF(CenaCelkemVypocet=0,"",I43/CenaCelkemVypocet*100)</f>
        <v/>
      </c>
    </row>
    <row r="44" spans="1:10" ht="25.5" customHeight="1" x14ac:dyDescent="0.2">
      <c r="A44" s="134">
        <v>2</v>
      </c>
      <c r="B44" s="152" t="s">
        <v>52</v>
      </c>
      <c r="C44" s="153" t="s">
        <v>53</v>
      </c>
      <c r="D44" s="153"/>
      <c r="E44" s="153"/>
      <c r="F44" s="154">
        <f>'SO-02 SO-02a Pol'!AE69</f>
        <v>0</v>
      </c>
      <c r="G44" s="155">
        <f>'SO-02 SO-02a Pol'!AF69</f>
        <v>0</v>
      </c>
      <c r="H44" s="155"/>
      <c r="I44" s="156">
        <f>F44+G44+H44</f>
        <v>0</v>
      </c>
      <c r="J44" s="157" t="str">
        <f>IF(CenaCelkemVypocet=0,"",I44/CenaCelkemVypocet*100)</f>
        <v/>
      </c>
    </row>
    <row r="45" spans="1:10" ht="25.5" customHeight="1" x14ac:dyDescent="0.2">
      <c r="A45" s="134">
        <v>3</v>
      </c>
      <c r="B45" s="158" t="s">
        <v>54</v>
      </c>
      <c r="C45" s="146" t="s">
        <v>53</v>
      </c>
      <c r="D45" s="146"/>
      <c r="E45" s="146"/>
      <c r="F45" s="159">
        <f>'SO-02 SO-02a Pol'!AE69</f>
        <v>0</v>
      </c>
      <c r="G45" s="149">
        <f>'SO-02 SO-02a Pol'!AF69</f>
        <v>0</v>
      </c>
      <c r="H45" s="149"/>
      <c r="I45" s="150">
        <f>F45+G45+H45</f>
        <v>0</v>
      </c>
      <c r="J45" s="151" t="str">
        <f>IF(CenaCelkemVypocet=0,"",I45/CenaCelkemVypocet*100)</f>
        <v/>
      </c>
    </row>
    <row r="46" spans="1:10" ht="25.5" customHeight="1" x14ac:dyDescent="0.2">
      <c r="A46" s="134"/>
      <c r="B46" s="160" t="s">
        <v>55</v>
      </c>
      <c r="C46" s="161"/>
      <c r="D46" s="161"/>
      <c r="E46" s="161"/>
      <c r="F46" s="162">
        <f>SUMIF(A39:A45,"=1",F39:F45)</f>
        <v>0</v>
      </c>
      <c r="G46" s="163">
        <f>SUMIF(A39:A45,"=1",G39:G45)</f>
        <v>0</v>
      </c>
      <c r="H46" s="163">
        <f>SUMIF(A39:A45,"=1",H39:H45)</f>
        <v>0</v>
      </c>
      <c r="I46" s="164">
        <f>SUMIF(A39:A45,"=1",I39:I45)</f>
        <v>0</v>
      </c>
      <c r="J46" s="165">
        <f>SUMIF(A39:A45,"=1",J39:J45)</f>
        <v>0</v>
      </c>
    </row>
    <row r="48" spans="1:10" x14ac:dyDescent="0.2">
      <c r="A48" t="s">
        <v>57</v>
      </c>
      <c r="B48" t="s">
        <v>58</v>
      </c>
    </row>
    <row r="49" spans="1:10" x14ac:dyDescent="0.2">
      <c r="A49" t="s">
        <v>59</v>
      </c>
      <c r="B49" t="s">
        <v>60</v>
      </c>
    </row>
    <row r="50" spans="1:10" x14ac:dyDescent="0.2">
      <c r="A50" t="s">
        <v>61</v>
      </c>
      <c r="B50" t="s">
        <v>62</v>
      </c>
    </row>
    <row r="51" spans="1:10" x14ac:dyDescent="0.2">
      <c r="A51" t="s">
        <v>61</v>
      </c>
      <c r="B51" t="s">
        <v>63</v>
      </c>
    </row>
    <row r="52" spans="1:10" x14ac:dyDescent="0.2">
      <c r="A52" t="s">
        <v>59</v>
      </c>
      <c r="B52" t="s">
        <v>64</v>
      </c>
    </row>
    <row r="53" spans="1:10" x14ac:dyDescent="0.2">
      <c r="A53" t="s">
        <v>61</v>
      </c>
      <c r="B53" t="s">
        <v>65</v>
      </c>
    </row>
    <row r="56" spans="1:10" ht="15.75" x14ac:dyDescent="0.25">
      <c r="B56" s="176" t="s">
        <v>66</v>
      </c>
    </row>
    <row r="58" spans="1:10" ht="25.5" customHeight="1" x14ac:dyDescent="0.2">
      <c r="A58" s="178"/>
      <c r="B58" s="181" t="s">
        <v>17</v>
      </c>
      <c r="C58" s="181" t="s">
        <v>5</v>
      </c>
      <c r="D58" s="182"/>
      <c r="E58" s="182"/>
      <c r="F58" s="183" t="s">
        <v>67</v>
      </c>
      <c r="G58" s="183"/>
      <c r="H58" s="183"/>
      <c r="I58" s="183" t="s">
        <v>29</v>
      </c>
      <c r="J58" s="183" t="s">
        <v>0</v>
      </c>
    </row>
    <row r="59" spans="1:10" ht="36.75" customHeight="1" x14ac:dyDescent="0.2">
      <c r="A59" s="179"/>
      <c r="B59" s="184" t="s">
        <v>68</v>
      </c>
      <c r="C59" s="185" t="s">
        <v>69</v>
      </c>
      <c r="D59" s="186"/>
      <c r="E59" s="186"/>
      <c r="F59" s="193" t="s">
        <v>24</v>
      </c>
      <c r="G59" s="194"/>
      <c r="H59" s="194"/>
      <c r="I59" s="194">
        <f>'SO-01 SO-01a Pol'!G8+'SO-01 SO-01b Pol'!G8+'SO-02 SO-02a Pol'!G8</f>
        <v>0</v>
      </c>
      <c r="J59" s="190" t="str">
        <f>IF(I71=0,"",I59/I71*100)</f>
        <v/>
      </c>
    </row>
    <row r="60" spans="1:10" ht="36.75" customHeight="1" x14ac:dyDescent="0.2">
      <c r="A60" s="179"/>
      <c r="B60" s="184" t="s">
        <v>70</v>
      </c>
      <c r="C60" s="185" t="s">
        <v>71</v>
      </c>
      <c r="D60" s="186"/>
      <c r="E60" s="186"/>
      <c r="F60" s="193" t="s">
        <v>24</v>
      </c>
      <c r="G60" s="194"/>
      <c r="H60" s="194"/>
      <c r="I60" s="194">
        <f>'SO-01 SO-01a Pol'!G85+'SO-02 SO-02a Pol'!G48</f>
        <v>0</v>
      </c>
      <c r="J60" s="190" t="str">
        <f>IF(I71=0,"",I60/I71*100)</f>
        <v/>
      </c>
    </row>
    <row r="61" spans="1:10" ht="36.75" customHeight="1" x14ac:dyDescent="0.2">
      <c r="A61" s="179"/>
      <c r="B61" s="184" t="s">
        <v>72</v>
      </c>
      <c r="C61" s="185" t="s">
        <v>73</v>
      </c>
      <c r="D61" s="186"/>
      <c r="E61" s="186"/>
      <c r="F61" s="193" t="s">
        <v>24</v>
      </c>
      <c r="G61" s="194"/>
      <c r="H61" s="194"/>
      <c r="I61" s="194">
        <f>'SO-01 SO-01a Pol'!G157</f>
        <v>0</v>
      </c>
      <c r="J61" s="190" t="str">
        <f>IF(I71=0,"",I61/I71*100)</f>
        <v/>
      </c>
    </row>
    <row r="62" spans="1:10" ht="36.75" customHeight="1" x14ac:dyDescent="0.2">
      <c r="A62" s="179"/>
      <c r="B62" s="184" t="s">
        <v>74</v>
      </c>
      <c r="C62" s="185" t="s">
        <v>75</v>
      </c>
      <c r="D62" s="186"/>
      <c r="E62" s="186"/>
      <c r="F62" s="193" t="s">
        <v>24</v>
      </c>
      <c r="G62" s="194"/>
      <c r="H62" s="194"/>
      <c r="I62" s="194">
        <f>'SO-01 SO-01a Pol'!G187</f>
        <v>0</v>
      </c>
      <c r="J62" s="190" t="str">
        <f>IF(I71=0,"",I62/I71*100)</f>
        <v/>
      </c>
    </row>
    <row r="63" spans="1:10" ht="36.75" customHeight="1" x14ac:dyDescent="0.2">
      <c r="A63" s="179"/>
      <c r="B63" s="184" t="s">
        <v>76</v>
      </c>
      <c r="C63" s="185" t="s">
        <v>77</v>
      </c>
      <c r="D63" s="186"/>
      <c r="E63" s="186"/>
      <c r="F63" s="193" t="s">
        <v>24</v>
      </c>
      <c r="G63" s="194"/>
      <c r="H63" s="194"/>
      <c r="I63" s="194">
        <f>'SO-01 SO-01a Pol'!G237+'SO-02 SO-02a Pol'!G52</f>
        <v>0</v>
      </c>
      <c r="J63" s="190" t="str">
        <f>IF(I71=0,"",I63/I71*100)</f>
        <v/>
      </c>
    </row>
    <row r="64" spans="1:10" ht="36.75" customHeight="1" x14ac:dyDescent="0.2">
      <c r="A64" s="179"/>
      <c r="B64" s="184" t="s">
        <v>78</v>
      </c>
      <c r="C64" s="185" t="s">
        <v>79</v>
      </c>
      <c r="D64" s="186"/>
      <c r="E64" s="186"/>
      <c r="F64" s="193" t="s">
        <v>24</v>
      </c>
      <c r="G64" s="194"/>
      <c r="H64" s="194"/>
      <c r="I64" s="194">
        <f>'SO-01 SO-01a Pol'!G246</f>
        <v>0</v>
      </c>
      <c r="J64" s="190" t="str">
        <f>IF(I71=0,"",I64/I71*100)</f>
        <v/>
      </c>
    </row>
    <row r="65" spans="1:10" ht="36.75" customHeight="1" x14ac:dyDescent="0.2">
      <c r="A65" s="179"/>
      <c r="B65" s="184" t="s">
        <v>80</v>
      </c>
      <c r="C65" s="185" t="s">
        <v>81</v>
      </c>
      <c r="D65" s="186"/>
      <c r="E65" s="186"/>
      <c r="F65" s="193" t="s">
        <v>24</v>
      </c>
      <c r="G65" s="194"/>
      <c r="H65" s="194"/>
      <c r="I65" s="194">
        <f>'SO-01 SO-01a Pol'!G253</f>
        <v>0</v>
      </c>
      <c r="J65" s="190" t="str">
        <f>IF(I71=0,"",I65/I71*100)</f>
        <v/>
      </c>
    </row>
    <row r="66" spans="1:10" ht="36.75" customHeight="1" x14ac:dyDescent="0.2">
      <c r="A66" s="179"/>
      <c r="B66" s="184" t="s">
        <v>82</v>
      </c>
      <c r="C66" s="185" t="s">
        <v>83</v>
      </c>
      <c r="D66" s="186"/>
      <c r="E66" s="186"/>
      <c r="F66" s="193" t="s">
        <v>24</v>
      </c>
      <c r="G66" s="194"/>
      <c r="H66" s="194"/>
      <c r="I66" s="194">
        <f>'SO-01 SO-01a Pol'!G262</f>
        <v>0</v>
      </c>
      <c r="J66" s="190" t="str">
        <f>IF(I71=0,"",I66/I71*100)</f>
        <v/>
      </c>
    </row>
    <row r="67" spans="1:10" ht="36.75" customHeight="1" x14ac:dyDescent="0.2">
      <c r="A67" s="179"/>
      <c r="B67" s="184" t="s">
        <v>84</v>
      </c>
      <c r="C67" s="185" t="s">
        <v>85</v>
      </c>
      <c r="D67" s="186"/>
      <c r="E67" s="186"/>
      <c r="F67" s="193" t="s">
        <v>24</v>
      </c>
      <c r="G67" s="194"/>
      <c r="H67" s="194"/>
      <c r="I67" s="194">
        <f>'SO-01 SO-01a Pol'!G266+'SO-02 SO-02a Pol'!G59</f>
        <v>0</v>
      </c>
      <c r="J67" s="190" t="str">
        <f>IF(I71=0,"",I67/I71*100)</f>
        <v/>
      </c>
    </row>
    <row r="68" spans="1:10" ht="36.75" customHeight="1" x14ac:dyDescent="0.2">
      <c r="A68" s="179"/>
      <c r="B68" s="184" t="s">
        <v>86</v>
      </c>
      <c r="C68" s="185" t="s">
        <v>87</v>
      </c>
      <c r="D68" s="186"/>
      <c r="E68" s="186"/>
      <c r="F68" s="193" t="s">
        <v>25</v>
      </c>
      <c r="G68" s="194"/>
      <c r="H68" s="194"/>
      <c r="I68" s="194">
        <f>'SO-01 SO-01a Pol'!G270</f>
        <v>0</v>
      </c>
      <c r="J68" s="190" t="str">
        <f>IF(I71=0,"",I68/I71*100)</f>
        <v/>
      </c>
    </row>
    <row r="69" spans="1:10" ht="36.75" customHeight="1" x14ac:dyDescent="0.2">
      <c r="A69" s="179"/>
      <c r="B69" s="184" t="s">
        <v>88</v>
      </c>
      <c r="C69" s="185" t="s">
        <v>89</v>
      </c>
      <c r="D69" s="186"/>
      <c r="E69" s="186"/>
      <c r="F69" s="193" t="s">
        <v>25</v>
      </c>
      <c r="G69" s="194"/>
      <c r="H69" s="194"/>
      <c r="I69" s="194">
        <f>'SO-01 SO-01a Pol'!G290</f>
        <v>0</v>
      </c>
      <c r="J69" s="190" t="str">
        <f>IF(I71=0,"",I69/I71*100)</f>
        <v/>
      </c>
    </row>
    <row r="70" spans="1:10" ht="36.75" customHeight="1" x14ac:dyDescent="0.2">
      <c r="A70" s="179"/>
      <c r="B70" s="184" t="s">
        <v>90</v>
      </c>
      <c r="C70" s="185" t="s">
        <v>91</v>
      </c>
      <c r="D70" s="186"/>
      <c r="E70" s="186"/>
      <c r="F70" s="193" t="s">
        <v>26</v>
      </c>
      <c r="G70" s="194"/>
      <c r="H70" s="194"/>
      <c r="I70" s="194">
        <f>'SO-02 SO-02a Pol'!G61</f>
        <v>0</v>
      </c>
      <c r="J70" s="190" t="str">
        <f>IF(I71=0,"",I70/I71*100)</f>
        <v/>
      </c>
    </row>
    <row r="71" spans="1:10" ht="25.5" customHeight="1" x14ac:dyDescent="0.2">
      <c r="A71" s="180"/>
      <c r="B71" s="187" t="s">
        <v>1</v>
      </c>
      <c r="C71" s="188"/>
      <c r="D71" s="189"/>
      <c r="E71" s="189"/>
      <c r="F71" s="195"/>
      <c r="G71" s="196"/>
      <c r="H71" s="196"/>
      <c r="I71" s="196">
        <f>SUM(I59:I70)</f>
        <v>0</v>
      </c>
      <c r="J71" s="191">
        <f>SUM(J59:J70)</f>
        <v>0</v>
      </c>
    </row>
    <row r="72" spans="1:10" x14ac:dyDescent="0.2">
      <c r="F72" s="133"/>
      <c r="G72" s="133"/>
      <c r="H72" s="133"/>
      <c r="I72" s="133"/>
      <c r="J72" s="192"/>
    </row>
    <row r="73" spans="1:10" x14ac:dyDescent="0.2">
      <c r="F73" s="133"/>
      <c r="G73" s="133"/>
      <c r="H73" s="133"/>
      <c r="I73" s="133"/>
      <c r="J73" s="192"/>
    </row>
    <row r="74" spans="1:10" x14ac:dyDescent="0.2">
      <c r="F74" s="133"/>
      <c r="G74" s="133"/>
      <c r="H74" s="133"/>
      <c r="I74" s="133"/>
      <c r="J74" s="192"/>
    </row>
  </sheetData>
  <sheetProtection password="EB11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44:E44"/>
    <mergeCell ref="C45:E45"/>
    <mergeCell ref="B46:E46"/>
    <mergeCell ref="C59:E59"/>
    <mergeCell ref="C60:E6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EB11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94</v>
      </c>
      <c r="B1" s="198"/>
      <c r="C1" s="198"/>
      <c r="D1" s="198"/>
      <c r="E1" s="198"/>
      <c r="F1" s="198"/>
      <c r="G1" s="198"/>
      <c r="AG1" t="s">
        <v>95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96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7" t="s">
        <v>96</v>
      </c>
      <c r="AG3" t="s">
        <v>97</v>
      </c>
    </row>
    <row r="4" spans="1:60" ht="24.95" customHeight="1" x14ac:dyDescent="0.2">
      <c r="A4" s="203" t="s">
        <v>9</v>
      </c>
      <c r="B4" s="204" t="s">
        <v>49</v>
      </c>
      <c r="C4" s="205" t="s">
        <v>48</v>
      </c>
      <c r="D4" s="206"/>
      <c r="E4" s="206"/>
      <c r="F4" s="206"/>
      <c r="G4" s="207"/>
      <c r="AG4" t="s">
        <v>98</v>
      </c>
    </row>
    <row r="5" spans="1:60" x14ac:dyDescent="0.2">
      <c r="D5" s="10"/>
    </row>
    <row r="6" spans="1:60" ht="38.25" x14ac:dyDescent="0.2">
      <c r="A6" s="209" t="s">
        <v>99</v>
      </c>
      <c r="B6" s="211" t="s">
        <v>100</v>
      </c>
      <c r="C6" s="211" t="s">
        <v>101</v>
      </c>
      <c r="D6" s="210" t="s">
        <v>102</v>
      </c>
      <c r="E6" s="209" t="s">
        <v>103</v>
      </c>
      <c r="F6" s="208" t="s">
        <v>104</v>
      </c>
      <c r="G6" s="209" t="s">
        <v>29</v>
      </c>
      <c r="H6" s="212" t="s">
        <v>30</v>
      </c>
      <c r="I6" s="212" t="s">
        <v>105</v>
      </c>
      <c r="J6" s="212" t="s">
        <v>31</v>
      </c>
      <c r="K6" s="212" t="s">
        <v>106</v>
      </c>
      <c r="L6" s="212" t="s">
        <v>107</v>
      </c>
      <c r="M6" s="212" t="s">
        <v>108</v>
      </c>
      <c r="N6" s="212" t="s">
        <v>109</v>
      </c>
      <c r="O6" s="212" t="s">
        <v>110</v>
      </c>
      <c r="P6" s="212" t="s">
        <v>111</v>
      </c>
      <c r="Q6" s="212" t="s">
        <v>112</v>
      </c>
      <c r="R6" s="212" t="s">
        <v>113</v>
      </c>
      <c r="S6" s="212" t="s">
        <v>114</v>
      </c>
      <c r="T6" s="212" t="s">
        <v>115</v>
      </c>
      <c r="U6" s="212" t="s">
        <v>116</v>
      </c>
      <c r="V6" s="212" t="s">
        <v>117</v>
      </c>
      <c r="W6" s="212" t="s">
        <v>118</v>
      </c>
      <c r="X6" s="212" t="s">
        <v>119</v>
      </c>
      <c r="Y6" s="212" t="s">
        <v>120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30" t="s">
        <v>121</v>
      </c>
      <c r="B8" s="231" t="s">
        <v>68</v>
      </c>
      <c r="C8" s="255" t="s">
        <v>69</v>
      </c>
      <c r="D8" s="232"/>
      <c r="E8" s="233"/>
      <c r="F8" s="234"/>
      <c r="G8" s="234">
        <f>SUMIF(AG9:AG84,"&lt;&gt;NOR",G9:G84)</f>
        <v>0</v>
      </c>
      <c r="H8" s="234"/>
      <c r="I8" s="234">
        <f>SUM(I9:I84)</f>
        <v>0</v>
      </c>
      <c r="J8" s="234"/>
      <c r="K8" s="234">
        <f>SUM(K9:K84)</f>
        <v>0</v>
      </c>
      <c r="L8" s="234"/>
      <c r="M8" s="234">
        <f>SUM(M9:M84)</f>
        <v>0</v>
      </c>
      <c r="N8" s="233"/>
      <c r="O8" s="233">
        <f>SUM(O9:O84)</f>
        <v>0.01</v>
      </c>
      <c r="P8" s="233"/>
      <c r="Q8" s="233">
        <f>SUM(Q9:Q84)</f>
        <v>0</v>
      </c>
      <c r="R8" s="234"/>
      <c r="S8" s="234"/>
      <c r="T8" s="235"/>
      <c r="U8" s="229"/>
      <c r="V8" s="229">
        <f>SUM(V9:V84)</f>
        <v>213.92999999999998</v>
      </c>
      <c r="W8" s="229"/>
      <c r="X8" s="229"/>
      <c r="Y8" s="229"/>
      <c r="AG8" t="s">
        <v>122</v>
      </c>
    </row>
    <row r="9" spans="1:60" outlineLevel="1" x14ac:dyDescent="0.2">
      <c r="A9" s="237">
        <v>1</v>
      </c>
      <c r="B9" s="238" t="s">
        <v>123</v>
      </c>
      <c r="C9" s="256" t="s">
        <v>124</v>
      </c>
      <c r="D9" s="239" t="s">
        <v>125</v>
      </c>
      <c r="E9" s="240">
        <v>34.799999999999997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2" t="s">
        <v>126</v>
      </c>
      <c r="S9" s="242" t="s">
        <v>127</v>
      </c>
      <c r="T9" s="243" t="s">
        <v>127</v>
      </c>
      <c r="U9" s="223">
        <v>0.01</v>
      </c>
      <c r="V9" s="223">
        <f>ROUND(E9*U9,2)</f>
        <v>0.35</v>
      </c>
      <c r="W9" s="223"/>
      <c r="X9" s="223" t="s">
        <v>128</v>
      </c>
      <c r="Y9" s="223" t="s">
        <v>129</v>
      </c>
      <c r="Z9" s="213"/>
      <c r="AA9" s="213"/>
      <c r="AB9" s="213"/>
      <c r="AC9" s="213"/>
      <c r="AD9" s="213"/>
      <c r="AE9" s="213"/>
      <c r="AF9" s="213"/>
      <c r="AG9" s="213" t="s">
        <v>130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">
      <c r="A10" s="220"/>
      <c r="B10" s="221"/>
      <c r="C10" s="257" t="s">
        <v>131</v>
      </c>
      <c r="D10" s="245"/>
      <c r="E10" s="245"/>
      <c r="F10" s="245"/>
      <c r="G10" s="245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132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44" t="str">
        <f>C10</f>
        <v>nebo lesní půdy, s vodorovným přemístěním na hromady v místě upotřebení nebo na dočasné či trvalé skládky se složením</v>
      </c>
      <c r="BB10" s="213"/>
      <c r="BC10" s="213"/>
      <c r="BD10" s="213"/>
      <c r="BE10" s="213"/>
      <c r="BF10" s="213"/>
      <c r="BG10" s="213"/>
      <c r="BH10" s="213"/>
    </row>
    <row r="11" spans="1:60" outlineLevel="2" x14ac:dyDescent="0.2">
      <c r="A11" s="220"/>
      <c r="B11" s="221"/>
      <c r="C11" s="258" t="s">
        <v>133</v>
      </c>
      <c r="D11" s="246"/>
      <c r="E11" s="246"/>
      <c r="F11" s="246"/>
      <c r="G11" s="246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134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2" x14ac:dyDescent="0.2">
      <c r="A12" s="220"/>
      <c r="B12" s="221"/>
      <c r="C12" s="259" t="s">
        <v>135</v>
      </c>
      <c r="D12" s="227"/>
      <c r="E12" s="228">
        <v>19.8</v>
      </c>
      <c r="F12" s="223"/>
      <c r="G12" s="223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3"/>
      <c r="AA12" s="213"/>
      <c r="AB12" s="213"/>
      <c r="AC12" s="213"/>
      <c r="AD12" s="213"/>
      <c r="AE12" s="213"/>
      <c r="AF12" s="213"/>
      <c r="AG12" s="213" t="s">
        <v>136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3" x14ac:dyDescent="0.2">
      <c r="A13" s="220"/>
      <c r="B13" s="221"/>
      <c r="C13" s="259" t="s">
        <v>137</v>
      </c>
      <c r="D13" s="227"/>
      <c r="E13" s="228">
        <v>15</v>
      </c>
      <c r="F13" s="223"/>
      <c r="G13" s="223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3"/>
      <c r="AA13" s="213"/>
      <c r="AB13" s="213"/>
      <c r="AC13" s="213"/>
      <c r="AD13" s="213"/>
      <c r="AE13" s="213"/>
      <c r="AF13" s="213"/>
      <c r="AG13" s="213" t="s">
        <v>136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37">
        <v>2</v>
      </c>
      <c r="B14" s="238" t="s">
        <v>138</v>
      </c>
      <c r="C14" s="256" t="s">
        <v>139</v>
      </c>
      <c r="D14" s="239" t="s">
        <v>125</v>
      </c>
      <c r="E14" s="240">
        <v>57.75</v>
      </c>
      <c r="F14" s="241"/>
      <c r="G14" s="242">
        <f>ROUND(E14*F14,2)</f>
        <v>0</v>
      </c>
      <c r="H14" s="241"/>
      <c r="I14" s="242">
        <f>ROUND(E14*H14,2)</f>
        <v>0</v>
      </c>
      <c r="J14" s="241"/>
      <c r="K14" s="242">
        <f>ROUND(E14*J14,2)</f>
        <v>0</v>
      </c>
      <c r="L14" s="242">
        <v>21</v>
      </c>
      <c r="M14" s="242">
        <f>G14*(1+L14/100)</f>
        <v>0</v>
      </c>
      <c r="N14" s="240">
        <v>0</v>
      </c>
      <c r="O14" s="240">
        <f>ROUND(E14*N14,2)</f>
        <v>0</v>
      </c>
      <c r="P14" s="240">
        <v>0</v>
      </c>
      <c r="Q14" s="240">
        <f>ROUND(E14*P14,2)</f>
        <v>0</v>
      </c>
      <c r="R14" s="242" t="s">
        <v>126</v>
      </c>
      <c r="S14" s="242" t="s">
        <v>127</v>
      </c>
      <c r="T14" s="243" t="s">
        <v>127</v>
      </c>
      <c r="U14" s="223">
        <v>0.11</v>
      </c>
      <c r="V14" s="223">
        <f>ROUND(E14*U14,2)</f>
        <v>6.35</v>
      </c>
      <c r="W14" s="223"/>
      <c r="X14" s="223" t="s">
        <v>128</v>
      </c>
      <c r="Y14" s="223" t="s">
        <v>129</v>
      </c>
      <c r="Z14" s="213"/>
      <c r="AA14" s="213"/>
      <c r="AB14" s="213"/>
      <c r="AC14" s="213"/>
      <c r="AD14" s="213"/>
      <c r="AE14" s="213"/>
      <c r="AF14" s="213"/>
      <c r="AG14" s="213" t="s">
        <v>130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33.75" outlineLevel="2" x14ac:dyDescent="0.2">
      <c r="A15" s="220"/>
      <c r="B15" s="221"/>
      <c r="C15" s="257" t="s">
        <v>140</v>
      </c>
      <c r="D15" s="245"/>
      <c r="E15" s="245"/>
      <c r="F15" s="245"/>
      <c r="G15" s="245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3"/>
      <c r="AA15" s="213"/>
      <c r="AB15" s="213"/>
      <c r="AC15" s="213"/>
      <c r="AD15" s="213"/>
      <c r="AE15" s="213"/>
      <c r="AF15" s="213"/>
      <c r="AG15" s="213" t="s">
        <v>132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44" t="str">
        <f>C15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5" s="213"/>
      <c r="BC15" s="213"/>
      <c r="BD15" s="213"/>
      <c r="BE15" s="213"/>
      <c r="BF15" s="213"/>
      <c r="BG15" s="213"/>
      <c r="BH15" s="213"/>
    </row>
    <row r="16" spans="1:60" outlineLevel="2" x14ac:dyDescent="0.2">
      <c r="A16" s="220"/>
      <c r="B16" s="221"/>
      <c r="C16" s="259" t="s">
        <v>141</v>
      </c>
      <c r="D16" s="227"/>
      <c r="E16" s="228">
        <v>40.5</v>
      </c>
      <c r="F16" s="223"/>
      <c r="G16" s="223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3"/>
      <c r="AA16" s="213"/>
      <c r="AB16" s="213"/>
      <c r="AC16" s="213"/>
      <c r="AD16" s="213"/>
      <c r="AE16" s="213"/>
      <c r="AF16" s="213"/>
      <c r="AG16" s="213" t="s">
        <v>136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3" x14ac:dyDescent="0.2">
      <c r="A17" s="220"/>
      <c r="B17" s="221"/>
      <c r="C17" s="259" t="s">
        <v>142</v>
      </c>
      <c r="D17" s="227"/>
      <c r="E17" s="228">
        <v>16.3125</v>
      </c>
      <c r="F17" s="223"/>
      <c r="G17" s="223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3"/>
      <c r="AA17" s="213"/>
      <c r="AB17" s="213"/>
      <c r="AC17" s="213"/>
      <c r="AD17" s="213"/>
      <c r="AE17" s="213"/>
      <c r="AF17" s="213"/>
      <c r="AG17" s="213" t="s">
        <v>136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3" x14ac:dyDescent="0.2">
      <c r="A18" s="220"/>
      <c r="B18" s="221"/>
      <c r="C18" s="259" t="s">
        <v>143</v>
      </c>
      <c r="D18" s="227"/>
      <c r="E18" s="228">
        <v>0.9375</v>
      </c>
      <c r="F18" s="223"/>
      <c r="G18" s="223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3"/>
      <c r="AA18" s="213"/>
      <c r="AB18" s="213"/>
      <c r="AC18" s="213"/>
      <c r="AD18" s="213"/>
      <c r="AE18" s="213"/>
      <c r="AF18" s="213"/>
      <c r="AG18" s="213" t="s">
        <v>136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37">
        <v>3</v>
      </c>
      <c r="B19" s="238" t="s">
        <v>144</v>
      </c>
      <c r="C19" s="256" t="s">
        <v>145</v>
      </c>
      <c r="D19" s="239" t="s">
        <v>125</v>
      </c>
      <c r="E19" s="240">
        <v>52</v>
      </c>
      <c r="F19" s="241"/>
      <c r="G19" s="242">
        <f>ROUND(E19*F19,2)</f>
        <v>0</v>
      </c>
      <c r="H19" s="241"/>
      <c r="I19" s="242">
        <f>ROUND(E19*H19,2)</f>
        <v>0</v>
      </c>
      <c r="J19" s="241"/>
      <c r="K19" s="242">
        <f>ROUND(E19*J19,2)</f>
        <v>0</v>
      </c>
      <c r="L19" s="242">
        <v>21</v>
      </c>
      <c r="M19" s="242">
        <f>G19*(1+L19/100)</f>
        <v>0</v>
      </c>
      <c r="N19" s="240">
        <v>0</v>
      </c>
      <c r="O19" s="240">
        <f>ROUND(E19*N19,2)</f>
        <v>0</v>
      </c>
      <c r="P19" s="240">
        <v>0</v>
      </c>
      <c r="Q19" s="240">
        <f>ROUND(E19*P19,2)</f>
        <v>0</v>
      </c>
      <c r="R19" s="242" t="s">
        <v>126</v>
      </c>
      <c r="S19" s="242" t="s">
        <v>127</v>
      </c>
      <c r="T19" s="243" t="s">
        <v>127</v>
      </c>
      <c r="U19" s="223">
        <v>1.02</v>
      </c>
      <c r="V19" s="223">
        <f>ROUND(E19*U19,2)</f>
        <v>53.04</v>
      </c>
      <c r="W19" s="223"/>
      <c r="X19" s="223" t="s">
        <v>128</v>
      </c>
      <c r="Y19" s="223" t="s">
        <v>129</v>
      </c>
      <c r="Z19" s="213"/>
      <c r="AA19" s="213"/>
      <c r="AB19" s="213"/>
      <c r="AC19" s="213"/>
      <c r="AD19" s="213"/>
      <c r="AE19" s="213"/>
      <c r="AF19" s="213"/>
      <c r="AG19" s="213" t="s">
        <v>130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ht="22.5" outlineLevel="2" x14ac:dyDescent="0.2">
      <c r="A20" s="220"/>
      <c r="B20" s="221"/>
      <c r="C20" s="257" t="s">
        <v>146</v>
      </c>
      <c r="D20" s="245"/>
      <c r="E20" s="245"/>
      <c r="F20" s="245"/>
      <c r="G20" s="245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3"/>
      <c r="AA20" s="213"/>
      <c r="AB20" s="213"/>
      <c r="AC20" s="213"/>
      <c r="AD20" s="213"/>
      <c r="AE20" s="213"/>
      <c r="AF20" s="213"/>
      <c r="AG20" s="213" t="s">
        <v>132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44" t="str">
        <f>C20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20" s="213"/>
      <c r="BC20" s="213"/>
      <c r="BD20" s="213"/>
      <c r="BE20" s="213"/>
      <c r="BF20" s="213"/>
      <c r="BG20" s="213"/>
      <c r="BH20" s="213"/>
    </row>
    <row r="21" spans="1:60" outlineLevel="2" x14ac:dyDescent="0.2">
      <c r="A21" s="220"/>
      <c r="B21" s="221"/>
      <c r="C21" s="259" t="s">
        <v>147</v>
      </c>
      <c r="D21" s="227"/>
      <c r="E21" s="228">
        <v>52</v>
      </c>
      <c r="F21" s="223"/>
      <c r="G21" s="223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136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37">
        <v>4</v>
      </c>
      <c r="B22" s="238" t="s">
        <v>148</v>
      </c>
      <c r="C22" s="256" t="s">
        <v>149</v>
      </c>
      <c r="D22" s="239" t="s">
        <v>125</v>
      </c>
      <c r="E22" s="240">
        <v>4.5</v>
      </c>
      <c r="F22" s="241"/>
      <c r="G22" s="242">
        <f>ROUND(E22*F22,2)</f>
        <v>0</v>
      </c>
      <c r="H22" s="241"/>
      <c r="I22" s="242">
        <f>ROUND(E22*H22,2)</f>
        <v>0</v>
      </c>
      <c r="J22" s="241"/>
      <c r="K22" s="242">
        <f>ROUND(E22*J22,2)</f>
        <v>0</v>
      </c>
      <c r="L22" s="242">
        <v>21</v>
      </c>
      <c r="M22" s="242">
        <f>G22*(1+L22/100)</f>
        <v>0</v>
      </c>
      <c r="N22" s="240">
        <v>0</v>
      </c>
      <c r="O22" s="240">
        <f>ROUND(E22*N22,2)</f>
        <v>0</v>
      </c>
      <c r="P22" s="240">
        <v>0</v>
      </c>
      <c r="Q22" s="240">
        <f>ROUND(E22*P22,2)</f>
        <v>0</v>
      </c>
      <c r="R22" s="242" t="s">
        <v>126</v>
      </c>
      <c r="S22" s="242" t="s">
        <v>127</v>
      </c>
      <c r="T22" s="243" t="s">
        <v>127</v>
      </c>
      <c r="U22" s="223">
        <v>0.33</v>
      </c>
      <c r="V22" s="223">
        <f>ROUND(E22*U22,2)</f>
        <v>1.49</v>
      </c>
      <c r="W22" s="223"/>
      <c r="X22" s="223" t="s">
        <v>128</v>
      </c>
      <c r="Y22" s="223" t="s">
        <v>129</v>
      </c>
      <c r="Z22" s="213"/>
      <c r="AA22" s="213"/>
      <c r="AB22" s="213"/>
      <c r="AC22" s="213"/>
      <c r="AD22" s="213"/>
      <c r="AE22" s="213"/>
      <c r="AF22" s="213"/>
      <c r="AG22" s="213" t="s">
        <v>150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2.5" outlineLevel="2" x14ac:dyDescent="0.2">
      <c r="A23" s="220"/>
      <c r="B23" s="221"/>
      <c r="C23" s="257" t="s">
        <v>151</v>
      </c>
      <c r="D23" s="245"/>
      <c r="E23" s="245"/>
      <c r="F23" s="245"/>
      <c r="G23" s="245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132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44" t="str">
        <f>C23</f>
        <v>zapažených i nezapažených s urovnáním dna do předepsaného profilu a spádu, s přehozením výkopku na přilehlém terénu na vzdálenost do 3 m od podélné osy rýhy nebo s naložením výkopku na dopravní prostředek.</v>
      </c>
      <c r="BB23" s="213"/>
      <c r="BC23" s="213"/>
      <c r="BD23" s="213"/>
      <c r="BE23" s="213"/>
      <c r="BF23" s="213"/>
      <c r="BG23" s="213"/>
      <c r="BH23" s="213"/>
    </row>
    <row r="24" spans="1:60" outlineLevel="2" x14ac:dyDescent="0.2">
      <c r="A24" s="220"/>
      <c r="B24" s="221"/>
      <c r="C24" s="258" t="s">
        <v>152</v>
      </c>
      <c r="D24" s="246"/>
      <c r="E24" s="246"/>
      <c r="F24" s="246"/>
      <c r="G24" s="246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3"/>
      <c r="AA24" s="213"/>
      <c r="AB24" s="213"/>
      <c r="AC24" s="213"/>
      <c r="AD24" s="213"/>
      <c r="AE24" s="213"/>
      <c r="AF24" s="213"/>
      <c r="AG24" s="213" t="s">
        <v>134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2" x14ac:dyDescent="0.2">
      <c r="A25" s="220"/>
      <c r="B25" s="221"/>
      <c r="C25" s="259" t="s">
        <v>153</v>
      </c>
      <c r="D25" s="227"/>
      <c r="E25" s="228">
        <v>4.5</v>
      </c>
      <c r="F25" s="223"/>
      <c r="G25" s="223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3"/>
      <c r="AA25" s="213"/>
      <c r="AB25" s="213"/>
      <c r="AC25" s="213"/>
      <c r="AD25" s="213"/>
      <c r="AE25" s="213"/>
      <c r="AF25" s="213"/>
      <c r="AG25" s="213" t="s">
        <v>136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37">
        <v>5</v>
      </c>
      <c r="B26" s="238" t="s">
        <v>154</v>
      </c>
      <c r="C26" s="256" t="s">
        <v>155</v>
      </c>
      <c r="D26" s="239" t="s">
        <v>125</v>
      </c>
      <c r="E26" s="240">
        <v>218.47499999999999</v>
      </c>
      <c r="F26" s="241"/>
      <c r="G26" s="242">
        <f>ROUND(E26*F26,2)</f>
        <v>0</v>
      </c>
      <c r="H26" s="241"/>
      <c r="I26" s="242">
        <f>ROUND(E26*H26,2)</f>
        <v>0</v>
      </c>
      <c r="J26" s="241"/>
      <c r="K26" s="242">
        <f>ROUND(E26*J26,2)</f>
        <v>0</v>
      </c>
      <c r="L26" s="242">
        <v>21</v>
      </c>
      <c r="M26" s="242">
        <f>G26*(1+L26/100)</f>
        <v>0</v>
      </c>
      <c r="N26" s="240">
        <v>0</v>
      </c>
      <c r="O26" s="240">
        <f>ROUND(E26*N26,2)</f>
        <v>0</v>
      </c>
      <c r="P26" s="240">
        <v>0</v>
      </c>
      <c r="Q26" s="240">
        <f>ROUND(E26*P26,2)</f>
        <v>0</v>
      </c>
      <c r="R26" s="242" t="s">
        <v>126</v>
      </c>
      <c r="S26" s="242" t="s">
        <v>127</v>
      </c>
      <c r="T26" s="243" t="s">
        <v>127</v>
      </c>
      <c r="U26" s="223">
        <v>1.0999999999999999E-2</v>
      </c>
      <c r="V26" s="223">
        <f>ROUND(E26*U26,2)</f>
        <v>2.4</v>
      </c>
      <c r="W26" s="223"/>
      <c r="X26" s="223" t="s">
        <v>128</v>
      </c>
      <c r="Y26" s="223" t="s">
        <v>129</v>
      </c>
      <c r="Z26" s="213"/>
      <c r="AA26" s="213"/>
      <c r="AB26" s="213"/>
      <c r="AC26" s="213"/>
      <c r="AD26" s="213"/>
      <c r="AE26" s="213"/>
      <c r="AF26" s="213"/>
      <c r="AG26" s="213" t="s">
        <v>150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2" x14ac:dyDescent="0.2">
      <c r="A27" s="220"/>
      <c r="B27" s="221"/>
      <c r="C27" s="257" t="s">
        <v>156</v>
      </c>
      <c r="D27" s="245"/>
      <c r="E27" s="245"/>
      <c r="F27" s="245"/>
      <c r="G27" s="245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3"/>
      <c r="AA27" s="213"/>
      <c r="AB27" s="213"/>
      <c r="AC27" s="213"/>
      <c r="AD27" s="213"/>
      <c r="AE27" s="213"/>
      <c r="AF27" s="213"/>
      <c r="AG27" s="213" t="s">
        <v>132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2" x14ac:dyDescent="0.2">
      <c r="A28" s="220"/>
      <c r="B28" s="221"/>
      <c r="C28" s="258" t="s">
        <v>157</v>
      </c>
      <c r="D28" s="246"/>
      <c r="E28" s="246"/>
      <c r="F28" s="246"/>
      <c r="G28" s="246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3"/>
      <c r="AA28" s="213"/>
      <c r="AB28" s="213"/>
      <c r="AC28" s="213"/>
      <c r="AD28" s="213"/>
      <c r="AE28" s="213"/>
      <c r="AF28" s="213"/>
      <c r="AG28" s="213" t="s">
        <v>134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3" x14ac:dyDescent="0.2">
      <c r="A29" s="220"/>
      <c r="B29" s="221"/>
      <c r="C29" s="258" t="s">
        <v>158</v>
      </c>
      <c r="D29" s="246"/>
      <c r="E29" s="246"/>
      <c r="F29" s="246"/>
      <c r="G29" s="246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3"/>
      <c r="AA29" s="213"/>
      <c r="AB29" s="213"/>
      <c r="AC29" s="213"/>
      <c r="AD29" s="213"/>
      <c r="AE29" s="213"/>
      <c r="AF29" s="213"/>
      <c r="AG29" s="213" t="s">
        <v>134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2" x14ac:dyDescent="0.2">
      <c r="A30" s="220"/>
      <c r="B30" s="221"/>
      <c r="C30" s="259" t="s">
        <v>159</v>
      </c>
      <c r="D30" s="227"/>
      <c r="E30" s="228">
        <v>34.799999999999997</v>
      </c>
      <c r="F30" s="223"/>
      <c r="G30" s="223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3"/>
      <c r="AA30" s="213"/>
      <c r="AB30" s="213"/>
      <c r="AC30" s="213"/>
      <c r="AD30" s="213"/>
      <c r="AE30" s="213"/>
      <c r="AF30" s="213"/>
      <c r="AG30" s="213" t="s">
        <v>136</v>
      </c>
      <c r="AH30" s="213">
        <v>5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3" x14ac:dyDescent="0.2">
      <c r="A31" s="220"/>
      <c r="B31" s="221"/>
      <c r="C31" s="259" t="s">
        <v>160</v>
      </c>
      <c r="D31" s="227"/>
      <c r="E31" s="228">
        <v>183.67500000000001</v>
      </c>
      <c r="F31" s="223"/>
      <c r="G31" s="223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3"/>
      <c r="AA31" s="213"/>
      <c r="AB31" s="213"/>
      <c r="AC31" s="213"/>
      <c r="AD31" s="213"/>
      <c r="AE31" s="213"/>
      <c r="AF31" s="213"/>
      <c r="AG31" s="213" t="s">
        <v>136</v>
      </c>
      <c r="AH31" s="213">
        <v>5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37">
        <v>6</v>
      </c>
      <c r="B32" s="238" t="s">
        <v>161</v>
      </c>
      <c r="C32" s="256" t="s">
        <v>162</v>
      </c>
      <c r="D32" s="239" t="s">
        <v>125</v>
      </c>
      <c r="E32" s="240">
        <v>17.912500000000001</v>
      </c>
      <c r="F32" s="241"/>
      <c r="G32" s="242">
        <f>ROUND(E32*F32,2)</f>
        <v>0</v>
      </c>
      <c r="H32" s="241"/>
      <c r="I32" s="242">
        <f>ROUND(E32*H32,2)</f>
        <v>0</v>
      </c>
      <c r="J32" s="241"/>
      <c r="K32" s="242">
        <f>ROUND(E32*J32,2)</f>
        <v>0</v>
      </c>
      <c r="L32" s="242">
        <v>21</v>
      </c>
      <c r="M32" s="242">
        <f>G32*(1+L32/100)</f>
        <v>0</v>
      </c>
      <c r="N32" s="240">
        <v>0</v>
      </c>
      <c r="O32" s="240">
        <f>ROUND(E32*N32,2)</f>
        <v>0</v>
      </c>
      <c r="P32" s="240">
        <v>0</v>
      </c>
      <c r="Q32" s="240">
        <f>ROUND(E32*P32,2)</f>
        <v>0</v>
      </c>
      <c r="R32" s="242" t="s">
        <v>126</v>
      </c>
      <c r="S32" s="242" t="s">
        <v>127</v>
      </c>
      <c r="T32" s="243" t="s">
        <v>127</v>
      </c>
      <c r="U32" s="223">
        <v>0.01</v>
      </c>
      <c r="V32" s="223">
        <f>ROUND(E32*U32,2)</f>
        <v>0.18</v>
      </c>
      <c r="W32" s="223"/>
      <c r="X32" s="223" t="s">
        <v>128</v>
      </c>
      <c r="Y32" s="223" t="s">
        <v>129</v>
      </c>
      <c r="Z32" s="213"/>
      <c r="AA32" s="213"/>
      <c r="AB32" s="213"/>
      <c r="AC32" s="213"/>
      <c r="AD32" s="213"/>
      <c r="AE32" s="213"/>
      <c r="AF32" s="213"/>
      <c r="AG32" s="213" t="s">
        <v>150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2" x14ac:dyDescent="0.2">
      <c r="A33" s="220"/>
      <c r="B33" s="221"/>
      <c r="C33" s="257" t="s">
        <v>156</v>
      </c>
      <c r="D33" s="245"/>
      <c r="E33" s="245"/>
      <c r="F33" s="245"/>
      <c r="G33" s="245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3"/>
      <c r="AA33" s="213"/>
      <c r="AB33" s="213"/>
      <c r="AC33" s="213"/>
      <c r="AD33" s="213"/>
      <c r="AE33" s="213"/>
      <c r="AF33" s="213"/>
      <c r="AG33" s="213" t="s">
        <v>132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2" x14ac:dyDescent="0.2">
      <c r="A34" s="220"/>
      <c r="B34" s="221"/>
      <c r="C34" s="258" t="s">
        <v>163</v>
      </c>
      <c r="D34" s="246"/>
      <c r="E34" s="246"/>
      <c r="F34" s="246"/>
      <c r="G34" s="246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3"/>
      <c r="AA34" s="213"/>
      <c r="AB34" s="213"/>
      <c r="AC34" s="213"/>
      <c r="AD34" s="213"/>
      <c r="AE34" s="213"/>
      <c r="AF34" s="213"/>
      <c r="AG34" s="213" t="s">
        <v>134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2" x14ac:dyDescent="0.2">
      <c r="A35" s="220"/>
      <c r="B35" s="221"/>
      <c r="C35" s="259" t="s">
        <v>164</v>
      </c>
      <c r="D35" s="227"/>
      <c r="E35" s="228">
        <v>57.75</v>
      </c>
      <c r="F35" s="223"/>
      <c r="G35" s="223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3"/>
      <c r="AA35" s="213"/>
      <c r="AB35" s="213"/>
      <c r="AC35" s="213"/>
      <c r="AD35" s="213"/>
      <c r="AE35" s="213"/>
      <c r="AF35" s="213"/>
      <c r="AG35" s="213" t="s">
        <v>136</v>
      </c>
      <c r="AH35" s="213">
        <v>5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3" x14ac:dyDescent="0.2">
      <c r="A36" s="220"/>
      <c r="B36" s="221"/>
      <c r="C36" s="259" t="s">
        <v>165</v>
      </c>
      <c r="D36" s="227"/>
      <c r="E36" s="228">
        <v>52</v>
      </c>
      <c r="F36" s="223"/>
      <c r="G36" s="223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3"/>
      <c r="AA36" s="213"/>
      <c r="AB36" s="213"/>
      <c r="AC36" s="213"/>
      <c r="AD36" s="213"/>
      <c r="AE36" s="213"/>
      <c r="AF36" s="213"/>
      <c r="AG36" s="213" t="s">
        <v>136</v>
      </c>
      <c r="AH36" s="213">
        <v>5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3" x14ac:dyDescent="0.2">
      <c r="A37" s="220"/>
      <c r="B37" s="221"/>
      <c r="C37" s="259" t="s">
        <v>166</v>
      </c>
      <c r="D37" s="227"/>
      <c r="E37" s="228">
        <v>-91.837500000000006</v>
      </c>
      <c r="F37" s="223"/>
      <c r="G37" s="223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3"/>
      <c r="AA37" s="213"/>
      <c r="AB37" s="213"/>
      <c r="AC37" s="213"/>
      <c r="AD37" s="213"/>
      <c r="AE37" s="213"/>
      <c r="AF37" s="213"/>
      <c r="AG37" s="213" t="s">
        <v>136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ht="22.5" outlineLevel="1" x14ac:dyDescent="0.2">
      <c r="A38" s="237">
        <v>7</v>
      </c>
      <c r="B38" s="238" t="s">
        <v>167</v>
      </c>
      <c r="C38" s="256" t="s">
        <v>168</v>
      </c>
      <c r="D38" s="239" t="s">
        <v>125</v>
      </c>
      <c r="E38" s="240">
        <v>126.6375</v>
      </c>
      <c r="F38" s="241"/>
      <c r="G38" s="242">
        <f>ROUND(E38*F38,2)</f>
        <v>0</v>
      </c>
      <c r="H38" s="241"/>
      <c r="I38" s="242">
        <f>ROUND(E38*H38,2)</f>
        <v>0</v>
      </c>
      <c r="J38" s="241"/>
      <c r="K38" s="242">
        <f>ROUND(E38*J38,2)</f>
        <v>0</v>
      </c>
      <c r="L38" s="242">
        <v>21</v>
      </c>
      <c r="M38" s="242">
        <f>G38*(1+L38/100)</f>
        <v>0</v>
      </c>
      <c r="N38" s="240">
        <v>0</v>
      </c>
      <c r="O38" s="240">
        <f>ROUND(E38*N38,2)</f>
        <v>0</v>
      </c>
      <c r="P38" s="240">
        <v>0</v>
      </c>
      <c r="Q38" s="240">
        <f>ROUND(E38*P38,2)</f>
        <v>0</v>
      </c>
      <c r="R38" s="242" t="s">
        <v>126</v>
      </c>
      <c r="S38" s="242" t="s">
        <v>127</v>
      </c>
      <c r="T38" s="243" t="s">
        <v>127</v>
      </c>
      <c r="U38" s="223">
        <v>0.65</v>
      </c>
      <c r="V38" s="223">
        <f>ROUND(E38*U38,2)</f>
        <v>82.31</v>
      </c>
      <c r="W38" s="223"/>
      <c r="X38" s="223" t="s">
        <v>128</v>
      </c>
      <c r="Y38" s="223" t="s">
        <v>129</v>
      </c>
      <c r="Z38" s="213"/>
      <c r="AA38" s="213"/>
      <c r="AB38" s="213"/>
      <c r="AC38" s="213"/>
      <c r="AD38" s="213"/>
      <c r="AE38" s="213"/>
      <c r="AF38" s="213"/>
      <c r="AG38" s="213" t="s">
        <v>150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2" x14ac:dyDescent="0.2">
      <c r="A39" s="220"/>
      <c r="B39" s="221"/>
      <c r="C39" s="260" t="s">
        <v>169</v>
      </c>
      <c r="D39" s="247"/>
      <c r="E39" s="247"/>
      <c r="F39" s="247"/>
      <c r="G39" s="247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3"/>
      <c r="AA39" s="213"/>
      <c r="AB39" s="213"/>
      <c r="AC39" s="213"/>
      <c r="AD39" s="213"/>
      <c r="AE39" s="213"/>
      <c r="AF39" s="213"/>
      <c r="AG39" s="213" t="s">
        <v>134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3" x14ac:dyDescent="0.2">
      <c r="A40" s="220"/>
      <c r="B40" s="221"/>
      <c r="C40" s="258" t="s">
        <v>170</v>
      </c>
      <c r="D40" s="246"/>
      <c r="E40" s="246"/>
      <c r="F40" s="246"/>
      <c r="G40" s="246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3"/>
      <c r="AA40" s="213"/>
      <c r="AB40" s="213"/>
      <c r="AC40" s="213"/>
      <c r="AD40" s="213"/>
      <c r="AE40" s="213"/>
      <c r="AF40" s="213"/>
      <c r="AG40" s="213" t="s">
        <v>134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2" x14ac:dyDescent="0.2">
      <c r="A41" s="220"/>
      <c r="B41" s="221"/>
      <c r="C41" s="259" t="s">
        <v>171</v>
      </c>
      <c r="D41" s="227"/>
      <c r="E41" s="228">
        <v>91.837500000000006</v>
      </c>
      <c r="F41" s="223"/>
      <c r="G41" s="223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3"/>
      <c r="AA41" s="213"/>
      <c r="AB41" s="213"/>
      <c r="AC41" s="213"/>
      <c r="AD41" s="213"/>
      <c r="AE41" s="213"/>
      <c r="AF41" s="213"/>
      <c r="AG41" s="213" t="s">
        <v>136</v>
      </c>
      <c r="AH41" s="213">
        <v>5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3" x14ac:dyDescent="0.2">
      <c r="A42" s="220"/>
      <c r="B42" s="221"/>
      <c r="C42" s="259" t="s">
        <v>159</v>
      </c>
      <c r="D42" s="227"/>
      <c r="E42" s="228">
        <v>34.799999999999997</v>
      </c>
      <c r="F42" s="223"/>
      <c r="G42" s="22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3"/>
      <c r="AA42" s="213"/>
      <c r="AB42" s="213"/>
      <c r="AC42" s="213"/>
      <c r="AD42" s="213"/>
      <c r="AE42" s="213"/>
      <c r="AF42" s="213"/>
      <c r="AG42" s="213" t="s">
        <v>136</v>
      </c>
      <c r="AH42" s="213">
        <v>5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ht="22.5" outlineLevel="1" x14ac:dyDescent="0.2">
      <c r="A43" s="237">
        <v>8</v>
      </c>
      <c r="B43" s="238" t="s">
        <v>172</v>
      </c>
      <c r="C43" s="256" t="s">
        <v>173</v>
      </c>
      <c r="D43" s="239" t="s">
        <v>125</v>
      </c>
      <c r="E43" s="240">
        <v>144.55000000000001</v>
      </c>
      <c r="F43" s="241"/>
      <c r="G43" s="242">
        <f>ROUND(E43*F43,2)</f>
        <v>0</v>
      </c>
      <c r="H43" s="241"/>
      <c r="I43" s="242">
        <f>ROUND(E43*H43,2)</f>
        <v>0</v>
      </c>
      <c r="J43" s="241"/>
      <c r="K43" s="242">
        <f>ROUND(E43*J43,2)</f>
        <v>0</v>
      </c>
      <c r="L43" s="242">
        <v>21</v>
      </c>
      <c r="M43" s="242">
        <f>G43*(1+L43/100)</f>
        <v>0</v>
      </c>
      <c r="N43" s="240">
        <v>0</v>
      </c>
      <c r="O43" s="240">
        <f>ROUND(E43*N43,2)</f>
        <v>0</v>
      </c>
      <c r="P43" s="240">
        <v>0</v>
      </c>
      <c r="Q43" s="240">
        <f>ROUND(E43*P43,2)</f>
        <v>0</v>
      </c>
      <c r="R43" s="242" t="s">
        <v>126</v>
      </c>
      <c r="S43" s="242" t="s">
        <v>127</v>
      </c>
      <c r="T43" s="243" t="s">
        <v>174</v>
      </c>
      <c r="U43" s="223">
        <v>0.01</v>
      </c>
      <c r="V43" s="223">
        <f>ROUND(E43*U43,2)</f>
        <v>1.45</v>
      </c>
      <c r="W43" s="223"/>
      <c r="X43" s="223" t="s">
        <v>128</v>
      </c>
      <c r="Y43" s="223" t="s">
        <v>129</v>
      </c>
      <c r="Z43" s="213"/>
      <c r="AA43" s="213"/>
      <c r="AB43" s="213"/>
      <c r="AC43" s="213"/>
      <c r="AD43" s="213"/>
      <c r="AE43" s="213"/>
      <c r="AF43" s="213"/>
      <c r="AG43" s="213" t="s">
        <v>150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2" x14ac:dyDescent="0.2">
      <c r="A44" s="220"/>
      <c r="B44" s="221"/>
      <c r="C44" s="260" t="s">
        <v>175</v>
      </c>
      <c r="D44" s="247"/>
      <c r="E44" s="247"/>
      <c r="F44" s="247"/>
      <c r="G44" s="247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23"/>
      <c r="Z44" s="213"/>
      <c r="AA44" s="213"/>
      <c r="AB44" s="213"/>
      <c r="AC44" s="213"/>
      <c r="AD44" s="213"/>
      <c r="AE44" s="213"/>
      <c r="AF44" s="213"/>
      <c r="AG44" s="213" t="s">
        <v>134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2" x14ac:dyDescent="0.2">
      <c r="A45" s="220"/>
      <c r="B45" s="221"/>
      <c r="C45" s="259" t="s">
        <v>159</v>
      </c>
      <c r="D45" s="227"/>
      <c r="E45" s="228">
        <v>34.799999999999997</v>
      </c>
      <c r="F45" s="223"/>
      <c r="G45" s="223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3"/>
      <c r="AA45" s="213"/>
      <c r="AB45" s="213"/>
      <c r="AC45" s="213"/>
      <c r="AD45" s="213"/>
      <c r="AE45" s="213"/>
      <c r="AF45" s="213"/>
      <c r="AG45" s="213" t="s">
        <v>136</v>
      </c>
      <c r="AH45" s="213">
        <v>5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3" x14ac:dyDescent="0.2">
      <c r="A46" s="220"/>
      <c r="B46" s="221"/>
      <c r="C46" s="259" t="s">
        <v>171</v>
      </c>
      <c r="D46" s="227"/>
      <c r="E46" s="228">
        <v>91.837500000000006</v>
      </c>
      <c r="F46" s="223"/>
      <c r="G46" s="223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3"/>
      <c r="AA46" s="213"/>
      <c r="AB46" s="213"/>
      <c r="AC46" s="213"/>
      <c r="AD46" s="213"/>
      <c r="AE46" s="213"/>
      <c r="AF46" s="213"/>
      <c r="AG46" s="213" t="s">
        <v>136</v>
      </c>
      <c r="AH46" s="213">
        <v>5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3" x14ac:dyDescent="0.2">
      <c r="A47" s="220"/>
      <c r="B47" s="221"/>
      <c r="C47" s="259" t="s">
        <v>176</v>
      </c>
      <c r="D47" s="227"/>
      <c r="E47" s="228">
        <v>17.912500000000001</v>
      </c>
      <c r="F47" s="223"/>
      <c r="G47" s="223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3"/>
      <c r="AA47" s="213"/>
      <c r="AB47" s="213"/>
      <c r="AC47" s="213"/>
      <c r="AD47" s="213"/>
      <c r="AE47" s="213"/>
      <c r="AF47" s="213"/>
      <c r="AG47" s="213" t="s">
        <v>136</v>
      </c>
      <c r="AH47" s="213">
        <v>5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ht="22.5" outlineLevel="1" x14ac:dyDescent="0.2">
      <c r="A48" s="237">
        <v>9</v>
      </c>
      <c r="B48" s="238" t="s">
        <v>177</v>
      </c>
      <c r="C48" s="256" t="s">
        <v>178</v>
      </c>
      <c r="D48" s="239" t="s">
        <v>125</v>
      </c>
      <c r="E48" s="240">
        <v>91.837500000000006</v>
      </c>
      <c r="F48" s="241"/>
      <c r="G48" s="242">
        <f>ROUND(E48*F48,2)</f>
        <v>0</v>
      </c>
      <c r="H48" s="241"/>
      <c r="I48" s="242">
        <f>ROUND(E48*H48,2)</f>
        <v>0</v>
      </c>
      <c r="J48" s="241"/>
      <c r="K48" s="242">
        <f>ROUND(E48*J48,2)</f>
        <v>0</v>
      </c>
      <c r="L48" s="242">
        <v>21</v>
      </c>
      <c r="M48" s="242">
        <f>G48*(1+L48/100)</f>
        <v>0</v>
      </c>
      <c r="N48" s="240">
        <v>0</v>
      </c>
      <c r="O48" s="240">
        <f>ROUND(E48*N48,2)</f>
        <v>0</v>
      </c>
      <c r="P48" s="240">
        <v>0</v>
      </c>
      <c r="Q48" s="240">
        <f>ROUND(E48*P48,2)</f>
        <v>0</v>
      </c>
      <c r="R48" s="242" t="s">
        <v>126</v>
      </c>
      <c r="S48" s="242" t="s">
        <v>127</v>
      </c>
      <c r="T48" s="243" t="s">
        <v>127</v>
      </c>
      <c r="U48" s="223">
        <v>0.2</v>
      </c>
      <c r="V48" s="223">
        <f>ROUND(E48*U48,2)</f>
        <v>18.37</v>
      </c>
      <c r="W48" s="223"/>
      <c r="X48" s="223" t="s">
        <v>128</v>
      </c>
      <c r="Y48" s="223" t="s">
        <v>129</v>
      </c>
      <c r="Z48" s="213"/>
      <c r="AA48" s="213"/>
      <c r="AB48" s="213"/>
      <c r="AC48" s="213"/>
      <c r="AD48" s="213"/>
      <c r="AE48" s="213"/>
      <c r="AF48" s="213"/>
      <c r="AG48" s="213" t="s">
        <v>130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2" x14ac:dyDescent="0.2">
      <c r="A49" s="220"/>
      <c r="B49" s="221"/>
      <c r="C49" s="257" t="s">
        <v>179</v>
      </c>
      <c r="D49" s="245"/>
      <c r="E49" s="245"/>
      <c r="F49" s="245"/>
      <c r="G49" s="245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23"/>
      <c r="Z49" s="213"/>
      <c r="AA49" s="213"/>
      <c r="AB49" s="213"/>
      <c r="AC49" s="213"/>
      <c r="AD49" s="213"/>
      <c r="AE49" s="213"/>
      <c r="AF49" s="213"/>
      <c r="AG49" s="213" t="s">
        <v>132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2" x14ac:dyDescent="0.2">
      <c r="A50" s="220"/>
      <c r="B50" s="221"/>
      <c r="C50" s="258" t="s">
        <v>180</v>
      </c>
      <c r="D50" s="246"/>
      <c r="E50" s="246"/>
      <c r="F50" s="246"/>
      <c r="G50" s="246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3"/>
      <c r="AA50" s="213"/>
      <c r="AB50" s="213"/>
      <c r="AC50" s="213"/>
      <c r="AD50" s="213"/>
      <c r="AE50" s="213"/>
      <c r="AF50" s="213"/>
      <c r="AG50" s="213" t="s">
        <v>134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3" x14ac:dyDescent="0.2">
      <c r="A51" s="220"/>
      <c r="B51" s="221"/>
      <c r="C51" s="258" t="s">
        <v>181</v>
      </c>
      <c r="D51" s="246"/>
      <c r="E51" s="246"/>
      <c r="F51" s="246"/>
      <c r="G51" s="246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3"/>
      <c r="AA51" s="213"/>
      <c r="AB51" s="213"/>
      <c r="AC51" s="213"/>
      <c r="AD51" s="213"/>
      <c r="AE51" s="213"/>
      <c r="AF51" s="213"/>
      <c r="AG51" s="213" t="s">
        <v>134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2" x14ac:dyDescent="0.2">
      <c r="A52" s="220"/>
      <c r="B52" s="221"/>
      <c r="C52" s="259" t="s">
        <v>164</v>
      </c>
      <c r="D52" s="227"/>
      <c r="E52" s="228">
        <v>57.75</v>
      </c>
      <c r="F52" s="223"/>
      <c r="G52" s="223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3"/>
      <c r="AA52" s="213"/>
      <c r="AB52" s="213"/>
      <c r="AC52" s="213"/>
      <c r="AD52" s="213"/>
      <c r="AE52" s="213"/>
      <c r="AF52" s="213"/>
      <c r="AG52" s="213" t="s">
        <v>136</v>
      </c>
      <c r="AH52" s="213">
        <v>5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3" x14ac:dyDescent="0.2">
      <c r="A53" s="220"/>
      <c r="B53" s="221"/>
      <c r="C53" s="259" t="s">
        <v>165</v>
      </c>
      <c r="D53" s="227"/>
      <c r="E53" s="228">
        <v>52</v>
      </c>
      <c r="F53" s="223"/>
      <c r="G53" s="223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3"/>
      <c r="AA53" s="213"/>
      <c r="AB53" s="213"/>
      <c r="AC53" s="213"/>
      <c r="AD53" s="213"/>
      <c r="AE53" s="213"/>
      <c r="AF53" s="213"/>
      <c r="AG53" s="213" t="s">
        <v>136</v>
      </c>
      <c r="AH53" s="213">
        <v>5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3" x14ac:dyDescent="0.2">
      <c r="A54" s="220"/>
      <c r="B54" s="221"/>
      <c r="C54" s="259" t="s">
        <v>182</v>
      </c>
      <c r="D54" s="227"/>
      <c r="E54" s="228"/>
      <c r="F54" s="223"/>
      <c r="G54" s="223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3"/>
      <c r="AA54" s="213"/>
      <c r="AB54" s="213"/>
      <c r="AC54" s="213"/>
      <c r="AD54" s="213"/>
      <c r="AE54" s="213"/>
      <c r="AF54" s="213"/>
      <c r="AG54" s="213" t="s">
        <v>136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3" x14ac:dyDescent="0.2">
      <c r="A55" s="220"/>
      <c r="B55" s="221"/>
      <c r="C55" s="259" t="s">
        <v>183</v>
      </c>
      <c r="D55" s="227"/>
      <c r="E55" s="228">
        <v>-8.0625</v>
      </c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3"/>
      <c r="AA55" s="213"/>
      <c r="AB55" s="213"/>
      <c r="AC55" s="213"/>
      <c r="AD55" s="213"/>
      <c r="AE55" s="213"/>
      <c r="AF55" s="213"/>
      <c r="AG55" s="213" t="s">
        <v>136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3" x14ac:dyDescent="0.2">
      <c r="A56" s="220"/>
      <c r="B56" s="221"/>
      <c r="C56" s="259" t="s">
        <v>184</v>
      </c>
      <c r="D56" s="227"/>
      <c r="E56" s="228">
        <v>-6.7125000000000004</v>
      </c>
      <c r="F56" s="223"/>
      <c r="G56" s="223"/>
      <c r="H56" s="223"/>
      <c r="I56" s="223"/>
      <c r="J56" s="223"/>
      <c r="K56" s="223"/>
      <c r="L56" s="223"/>
      <c r="M56" s="223"/>
      <c r="N56" s="222"/>
      <c r="O56" s="222"/>
      <c r="P56" s="222"/>
      <c r="Q56" s="222"/>
      <c r="R56" s="223"/>
      <c r="S56" s="223"/>
      <c r="T56" s="223"/>
      <c r="U56" s="223"/>
      <c r="V56" s="223"/>
      <c r="W56" s="223"/>
      <c r="X56" s="223"/>
      <c r="Y56" s="223"/>
      <c r="Z56" s="213"/>
      <c r="AA56" s="213"/>
      <c r="AB56" s="213"/>
      <c r="AC56" s="213"/>
      <c r="AD56" s="213"/>
      <c r="AE56" s="213"/>
      <c r="AF56" s="213"/>
      <c r="AG56" s="213" t="s">
        <v>136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3" x14ac:dyDescent="0.2">
      <c r="A57" s="220"/>
      <c r="B57" s="221"/>
      <c r="C57" s="259" t="s">
        <v>185</v>
      </c>
      <c r="D57" s="227"/>
      <c r="E57" s="228">
        <v>-0.9375</v>
      </c>
      <c r="F57" s="223"/>
      <c r="G57" s="223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3"/>
      <c r="AA57" s="213"/>
      <c r="AB57" s="213"/>
      <c r="AC57" s="213"/>
      <c r="AD57" s="213"/>
      <c r="AE57" s="213"/>
      <c r="AF57" s="213"/>
      <c r="AG57" s="213" t="s">
        <v>136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3" x14ac:dyDescent="0.2">
      <c r="A58" s="220"/>
      <c r="B58" s="221"/>
      <c r="C58" s="259" t="s">
        <v>186</v>
      </c>
      <c r="D58" s="227"/>
      <c r="E58" s="228">
        <v>-2.2000000000000002</v>
      </c>
      <c r="F58" s="223"/>
      <c r="G58" s="223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23"/>
      <c r="Z58" s="213"/>
      <c r="AA58" s="213"/>
      <c r="AB58" s="213"/>
      <c r="AC58" s="213"/>
      <c r="AD58" s="213"/>
      <c r="AE58" s="213"/>
      <c r="AF58" s="213"/>
      <c r="AG58" s="213" t="s">
        <v>136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ht="22.5" outlineLevel="1" x14ac:dyDescent="0.2">
      <c r="A59" s="237">
        <v>10</v>
      </c>
      <c r="B59" s="238" t="s">
        <v>177</v>
      </c>
      <c r="C59" s="256" t="s">
        <v>178</v>
      </c>
      <c r="D59" s="239" t="s">
        <v>125</v>
      </c>
      <c r="E59" s="240">
        <v>2.0249999999999999</v>
      </c>
      <c r="F59" s="241"/>
      <c r="G59" s="242">
        <f>ROUND(E59*F59,2)</f>
        <v>0</v>
      </c>
      <c r="H59" s="241"/>
      <c r="I59" s="242">
        <f>ROUND(E59*H59,2)</f>
        <v>0</v>
      </c>
      <c r="J59" s="241"/>
      <c r="K59" s="242">
        <f>ROUND(E59*J59,2)</f>
        <v>0</v>
      </c>
      <c r="L59" s="242">
        <v>21</v>
      </c>
      <c r="M59" s="242">
        <f>G59*(1+L59/100)</f>
        <v>0</v>
      </c>
      <c r="N59" s="240">
        <v>0</v>
      </c>
      <c r="O59" s="240">
        <f>ROUND(E59*N59,2)</f>
        <v>0</v>
      </c>
      <c r="P59" s="240">
        <v>0</v>
      </c>
      <c r="Q59" s="240">
        <f>ROUND(E59*P59,2)</f>
        <v>0</v>
      </c>
      <c r="R59" s="242" t="s">
        <v>126</v>
      </c>
      <c r="S59" s="242" t="s">
        <v>127</v>
      </c>
      <c r="T59" s="243" t="s">
        <v>127</v>
      </c>
      <c r="U59" s="223">
        <v>0.2</v>
      </c>
      <c r="V59" s="223">
        <f>ROUND(E59*U59,2)</f>
        <v>0.41</v>
      </c>
      <c r="W59" s="223"/>
      <c r="X59" s="223" t="s">
        <v>128</v>
      </c>
      <c r="Y59" s="223" t="s">
        <v>129</v>
      </c>
      <c r="Z59" s="213"/>
      <c r="AA59" s="213"/>
      <c r="AB59" s="213"/>
      <c r="AC59" s="213"/>
      <c r="AD59" s="213"/>
      <c r="AE59" s="213"/>
      <c r="AF59" s="213"/>
      <c r="AG59" s="213" t="s">
        <v>130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2" x14ac:dyDescent="0.2">
      <c r="A60" s="220"/>
      <c r="B60" s="221"/>
      <c r="C60" s="257" t="s">
        <v>179</v>
      </c>
      <c r="D60" s="245"/>
      <c r="E60" s="245"/>
      <c r="F60" s="245"/>
      <c r="G60" s="245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3"/>
      <c r="AA60" s="213"/>
      <c r="AB60" s="213"/>
      <c r="AC60" s="213"/>
      <c r="AD60" s="213"/>
      <c r="AE60" s="213"/>
      <c r="AF60" s="213"/>
      <c r="AG60" s="213" t="s">
        <v>132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2" x14ac:dyDescent="0.2">
      <c r="A61" s="220"/>
      <c r="B61" s="221"/>
      <c r="C61" s="258" t="s">
        <v>187</v>
      </c>
      <c r="D61" s="246"/>
      <c r="E61" s="246"/>
      <c r="F61" s="246"/>
      <c r="G61" s="246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23"/>
      <c r="Z61" s="213"/>
      <c r="AA61" s="213"/>
      <c r="AB61" s="213"/>
      <c r="AC61" s="213"/>
      <c r="AD61" s="213"/>
      <c r="AE61" s="213"/>
      <c r="AF61" s="213"/>
      <c r="AG61" s="213" t="s">
        <v>134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3" x14ac:dyDescent="0.2">
      <c r="A62" s="220"/>
      <c r="B62" s="221"/>
      <c r="C62" s="258" t="s">
        <v>181</v>
      </c>
      <c r="D62" s="246"/>
      <c r="E62" s="246"/>
      <c r="F62" s="246"/>
      <c r="G62" s="246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3"/>
      <c r="AA62" s="213"/>
      <c r="AB62" s="213"/>
      <c r="AC62" s="213"/>
      <c r="AD62" s="213"/>
      <c r="AE62" s="213"/>
      <c r="AF62" s="213"/>
      <c r="AG62" s="213" t="s">
        <v>134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2" x14ac:dyDescent="0.2">
      <c r="A63" s="220"/>
      <c r="B63" s="221"/>
      <c r="C63" s="259" t="s">
        <v>188</v>
      </c>
      <c r="D63" s="227"/>
      <c r="E63" s="228">
        <v>2.0249999999999999</v>
      </c>
      <c r="F63" s="223"/>
      <c r="G63" s="223"/>
      <c r="H63" s="223"/>
      <c r="I63" s="223"/>
      <c r="J63" s="223"/>
      <c r="K63" s="223"/>
      <c r="L63" s="223"/>
      <c r="M63" s="223"/>
      <c r="N63" s="222"/>
      <c r="O63" s="222"/>
      <c r="P63" s="222"/>
      <c r="Q63" s="222"/>
      <c r="R63" s="223"/>
      <c r="S63" s="223"/>
      <c r="T63" s="223"/>
      <c r="U63" s="223"/>
      <c r="V63" s="223"/>
      <c r="W63" s="223"/>
      <c r="X63" s="223"/>
      <c r="Y63" s="223"/>
      <c r="Z63" s="213"/>
      <c r="AA63" s="213"/>
      <c r="AB63" s="213"/>
      <c r="AC63" s="213"/>
      <c r="AD63" s="213"/>
      <c r="AE63" s="213"/>
      <c r="AF63" s="213"/>
      <c r="AG63" s="213" t="s">
        <v>136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37">
        <v>11</v>
      </c>
      <c r="B64" s="238" t="s">
        <v>189</v>
      </c>
      <c r="C64" s="256" t="s">
        <v>190</v>
      </c>
      <c r="D64" s="239" t="s">
        <v>191</v>
      </c>
      <c r="E64" s="240">
        <v>174</v>
      </c>
      <c r="F64" s="241"/>
      <c r="G64" s="242">
        <f>ROUND(E64*F64,2)</f>
        <v>0</v>
      </c>
      <c r="H64" s="241"/>
      <c r="I64" s="242">
        <f>ROUND(E64*H64,2)</f>
        <v>0</v>
      </c>
      <c r="J64" s="241"/>
      <c r="K64" s="242">
        <f>ROUND(E64*J64,2)</f>
        <v>0</v>
      </c>
      <c r="L64" s="242">
        <v>21</v>
      </c>
      <c r="M64" s="242">
        <f>G64*(1+L64/100)</f>
        <v>0</v>
      </c>
      <c r="N64" s="240">
        <v>0</v>
      </c>
      <c r="O64" s="240">
        <f>ROUND(E64*N64,2)</f>
        <v>0</v>
      </c>
      <c r="P64" s="240">
        <v>0</v>
      </c>
      <c r="Q64" s="240">
        <f>ROUND(E64*P64,2)</f>
        <v>0</v>
      </c>
      <c r="R64" s="242" t="s">
        <v>192</v>
      </c>
      <c r="S64" s="242" t="s">
        <v>127</v>
      </c>
      <c r="T64" s="243" t="s">
        <v>174</v>
      </c>
      <c r="U64" s="223">
        <v>0.02</v>
      </c>
      <c r="V64" s="223">
        <f>ROUND(E64*U64,2)</f>
        <v>3.48</v>
      </c>
      <c r="W64" s="223"/>
      <c r="X64" s="223" t="s">
        <v>128</v>
      </c>
      <c r="Y64" s="223" t="s">
        <v>129</v>
      </c>
      <c r="Z64" s="213"/>
      <c r="AA64" s="213"/>
      <c r="AB64" s="213"/>
      <c r="AC64" s="213"/>
      <c r="AD64" s="213"/>
      <c r="AE64" s="213"/>
      <c r="AF64" s="213"/>
      <c r="AG64" s="213" t="s">
        <v>150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2" x14ac:dyDescent="0.2">
      <c r="A65" s="220"/>
      <c r="B65" s="221"/>
      <c r="C65" s="257" t="s">
        <v>193</v>
      </c>
      <c r="D65" s="245"/>
      <c r="E65" s="245"/>
      <c r="F65" s="245"/>
      <c r="G65" s="245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3"/>
      <c r="AA65" s="213"/>
      <c r="AB65" s="213"/>
      <c r="AC65" s="213"/>
      <c r="AD65" s="213"/>
      <c r="AE65" s="213"/>
      <c r="AF65" s="213"/>
      <c r="AG65" s="213" t="s">
        <v>132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2" x14ac:dyDescent="0.2">
      <c r="A66" s="220"/>
      <c r="B66" s="221"/>
      <c r="C66" s="258" t="s">
        <v>194</v>
      </c>
      <c r="D66" s="246"/>
      <c r="E66" s="246"/>
      <c r="F66" s="246"/>
      <c r="G66" s="246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23"/>
      <c r="Z66" s="213"/>
      <c r="AA66" s="213"/>
      <c r="AB66" s="213"/>
      <c r="AC66" s="213"/>
      <c r="AD66" s="213"/>
      <c r="AE66" s="213"/>
      <c r="AF66" s="213"/>
      <c r="AG66" s="213" t="s">
        <v>134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2" x14ac:dyDescent="0.2">
      <c r="A67" s="220"/>
      <c r="B67" s="221"/>
      <c r="C67" s="259" t="s">
        <v>195</v>
      </c>
      <c r="D67" s="227"/>
      <c r="E67" s="228">
        <v>174</v>
      </c>
      <c r="F67" s="223"/>
      <c r="G67" s="223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3"/>
      <c r="AA67" s="213"/>
      <c r="AB67" s="213"/>
      <c r="AC67" s="213"/>
      <c r="AD67" s="213"/>
      <c r="AE67" s="213"/>
      <c r="AF67" s="213"/>
      <c r="AG67" s="213" t="s">
        <v>136</v>
      </c>
      <c r="AH67" s="213">
        <v>5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37">
        <v>12</v>
      </c>
      <c r="B68" s="238" t="s">
        <v>196</v>
      </c>
      <c r="C68" s="256" t="s">
        <v>197</v>
      </c>
      <c r="D68" s="239" t="s">
        <v>191</v>
      </c>
      <c r="E68" s="240">
        <v>33.174999999999997</v>
      </c>
      <c r="F68" s="241"/>
      <c r="G68" s="242">
        <f>ROUND(E68*F68,2)</f>
        <v>0</v>
      </c>
      <c r="H68" s="241"/>
      <c r="I68" s="242">
        <f>ROUND(E68*H68,2)</f>
        <v>0</v>
      </c>
      <c r="J68" s="241"/>
      <c r="K68" s="242">
        <f>ROUND(E68*J68,2)</f>
        <v>0</v>
      </c>
      <c r="L68" s="242">
        <v>21</v>
      </c>
      <c r="M68" s="242">
        <f>G68*(1+L68/100)</f>
        <v>0</v>
      </c>
      <c r="N68" s="240">
        <v>0</v>
      </c>
      <c r="O68" s="240">
        <f>ROUND(E68*N68,2)</f>
        <v>0</v>
      </c>
      <c r="P68" s="240">
        <v>0</v>
      </c>
      <c r="Q68" s="240">
        <f>ROUND(E68*P68,2)</f>
        <v>0</v>
      </c>
      <c r="R68" s="242" t="s">
        <v>126</v>
      </c>
      <c r="S68" s="242" t="s">
        <v>127</v>
      </c>
      <c r="T68" s="243" t="s">
        <v>127</v>
      </c>
      <c r="U68" s="223">
        <v>1.7999999999999999E-2</v>
      </c>
      <c r="V68" s="223">
        <f>ROUND(E68*U68,2)</f>
        <v>0.6</v>
      </c>
      <c r="W68" s="223"/>
      <c r="X68" s="223" t="s">
        <v>128</v>
      </c>
      <c r="Y68" s="223" t="s">
        <v>129</v>
      </c>
      <c r="Z68" s="213"/>
      <c r="AA68" s="213"/>
      <c r="AB68" s="213"/>
      <c r="AC68" s="213"/>
      <c r="AD68" s="213"/>
      <c r="AE68" s="213"/>
      <c r="AF68" s="213"/>
      <c r="AG68" s="213" t="s">
        <v>130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2" x14ac:dyDescent="0.2">
      <c r="A69" s="220"/>
      <c r="B69" s="221"/>
      <c r="C69" s="257" t="s">
        <v>198</v>
      </c>
      <c r="D69" s="245"/>
      <c r="E69" s="245"/>
      <c r="F69" s="245"/>
      <c r="G69" s="245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23"/>
      <c r="Z69" s="213"/>
      <c r="AA69" s="213"/>
      <c r="AB69" s="213"/>
      <c r="AC69" s="213"/>
      <c r="AD69" s="213"/>
      <c r="AE69" s="213"/>
      <c r="AF69" s="213"/>
      <c r="AG69" s="213" t="s">
        <v>132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2" x14ac:dyDescent="0.2">
      <c r="A70" s="220"/>
      <c r="B70" s="221"/>
      <c r="C70" s="259" t="s">
        <v>199</v>
      </c>
      <c r="D70" s="227"/>
      <c r="E70" s="228">
        <v>25.52</v>
      </c>
      <c r="F70" s="223"/>
      <c r="G70" s="223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23"/>
      <c r="Z70" s="213"/>
      <c r="AA70" s="213"/>
      <c r="AB70" s="213"/>
      <c r="AC70" s="213"/>
      <c r="AD70" s="213"/>
      <c r="AE70" s="213"/>
      <c r="AF70" s="213"/>
      <c r="AG70" s="213" t="s">
        <v>136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3" x14ac:dyDescent="0.2">
      <c r="A71" s="220"/>
      <c r="B71" s="221"/>
      <c r="C71" s="259" t="s">
        <v>200</v>
      </c>
      <c r="D71" s="227"/>
      <c r="E71" s="228">
        <v>7.6550000000000002</v>
      </c>
      <c r="F71" s="223"/>
      <c r="G71" s="223"/>
      <c r="H71" s="223"/>
      <c r="I71" s="223"/>
      <c r="J71" s="223"/>
      <c r="K71" s="223"/>
      <c r="L71" s="223"/>
      <c r="M71" s="223"/>
      <c r="N71" s="222"/>
      <c r="O71" s="222"/>
      <c r="P71" s="222"/>
      <c r="Q71" s="222"/>
      <c r="R71" s="223"/>
      <c r="S71" s="223"/>
      <c r="T71" s="223"/>
      <c r="U71" s="223"/>
      <c r="V71" s="223"/>
      <c r="W71" s="223"/>
      <c r="X71" s="223"/>
      <c r="Y71" s="223"/>
      <c r="Z71" s="213"/>
      <c r="AA71" s="213"/>
      <c r="AB71" s="213"/>
      <c r="AC71" s="213"/>
      <c r="AD71" s="213"/>
      <c r="AE71" s="213"/>
      <c r="AF71" s="213"/>
      <c r="AG71" s="213" t="s">
        <v>136</v>
      </c>
      <c r="AH71" s="213">
        <v>0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ht="22.5" outlineLevel="1" x14ac:dyDescent="0.2">
      <c r="A72" s="237">
        <v>13</v>
      </c>
      <c r="B72" s="238" t="s">
        <v>201</v>
      </c>
      <c r="C72" s="256" t="s">
        <v>202</v>
      </c>
      <c r="D72" s="239" t="s">
        <v>191</v>
      </c>
      <c r="E72" s="240">
        <v>174</v>
      </c>
      <c r="F72" s="241"/>
      <c r="G72" s="242">
        <f>ROUND(E72*F72,2)</f>
        <v>0</v>
      </c>
      <c r="H72" s="241"/>
      <c r="I72" s="242">
        <f>ROUND(E72*H72,2)</f>
        <v>0</v>
      </c>
      <c r="J72" s="241"/>
      <c r="K72" s="242">
        <f>ROUND(E72*J72,2)</f>
        <v>0</v>
      </c>
      <c r="L72" s="242">
        <v>21</v>
      </c>
      <c r="M72" s="242">
        <f>G72*(1+L72/100)</f>
        <v>0</v>
      </c>
      <c r="N72" s="240">
        <v>0</v>
      </c>
      <c r="O72" s="240">
        <f>ROUND(E72*N72,2)</f>
        <v>0</v>
      </c>
      <c r="P72" s="240">
        <v>0</v>
      </c>
      <c r="Q72" s="240">
        <f>ROUND(E72*P72,2)</f>
        <v>0</v>
      </c>
      <c r="R72" s="242" t="s">
        <v>126</v>
      </c>
      <c r="S72" s="242" t="s">
        <v>127</v>
      </c>
      <c r="T72" s="243" t="s">
        <v>127</v>
      </c>
      <c r="U72" s="223">
        <v>0.25</v>
      </c>
      <c r="V72" s="223">
        <f>ROUND(E72*U72,2)</f>
        <v>43.5</v>
      </c>
      <c r="W72" s="223"/>
      <c r="X72" s="223" t="s">
        <v>128</v>
      </c>
      <c r="Y72" s="223" t="s">
        <v>129</v>
      </c>
      <c r="Z72" s="213"/>
      <c r="AA72" s="213"/>
      <c r="AB72" s="213"/>
      <c r="AC72" s="213"/>
      <c r="AD72" s="213"/>
      <c r="AE72" s="213"/>
      <c r="AF72" s="213"/>
      <c r="AG72" s="213" t="s">
        <v>150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ht="22.5" outlineLevel="2" x14ac:dyDescent="0.2">
      <c r="A73" s="220"/>
      <c r="B73" s="221"/>
      <c r="C73" s="257" t="s">
        <v>203</v>
      </c>
      <c r="D73" s="245"/>
      <c r="E73" s="245"/>
      <c r="F73" s="245"/>
      <c r="G73" s="245"/>
      <c r="H73" s="223"/>
      <c r="I73" s="223"/>
      <c r="J73" s="223"/>
      <c r="K73" s="223"/>
      <c r="L73" s="223"/>
      <c r="M73" s="223"/>
      <c r="N73" s="222"/>
      <c r="O73" s="222"/>
      <c r="P73" s="222"/>
      <c r="Q73" s="222"/>
      <c r="R73" s="223"/>
      <c r="S73" s="223"/>
      <c r="T73" s="223"/>
      <c r="U73" s="223"/>
      <c r="V73" s="223"/>
      <c r="W73" s="223"/>
      <c r="X73" s="223"/>
      <c r="Y73" s="223"/>
      <c r="Z73" s="213"/>
      <c r="AA73" s="213"/>
      <c r="AB73" s="213"/>
      <c r="AC73" s="213"/>
      <c r="AD73" s="213"/>
      <c r="AE73" s="213"/>
      <c r="AF73" s="213"/>
      <c r="AG73" s="213" t="s">
        <v>132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44" t="str">
        <f>C73</f>
        <v>s případným nutným přemístěním hromad nebo dočasných skládek na místo potřeby ze vzdálenosti do 30 m, v rovině nebo ve svahu do 1 : 5,</v>
      </c>
      <c r="BB73" s="213"/>
      <c r="BC73" s="213"/>
      <c r="BD73" s="213"/>
      <c r="BE73" s="213"/>
      <c r="BF73" s="213"/>
      <c r="BG73" s="213"/>
      <c r="BH73" s="213"/>
    </row>
    <row r="74" spans="1:60" outlineLevel="2" x14ac:dyDescent="0.2">
      <c r="A74" s="220"/>
      <c r="B74" s="221"/>
      <c r="C74" s="259" t="s">
        <v>204</v>
      </c>
      <c r="D74" s="227"/>
      <c r="E74" s="228">
        <v>99</v>
      </c>
      <c r="F74" s="223"/>
      <c r="G74" s="223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23"/>
      <c r="Z74" s="213"/>
      <c r="AA74" s="213"/>
      <c r="AB74" s="213"/>
      <c r="AC74" s="213"/>
      <c r="AD74" s="213"/>
      <c r="AE74" s="213"/>
      <c r="AF74" s="213"/>
      <c r="AG74" s="213" t="s">
        <v>136</v>
      </c>
      <c r="AH74" s="213">
        <v>0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3" x14ac:dyDescent="0.2">
      <c r="A75" s="220"/>
      <c r="B75" s="221"/>
      <c r="C75" s="259" t="s">
        <v>205</v>
      </c>
      <c r="D75" s="227"/>
      <c r="E75" s="228">
        <v>75</v>
      </c>
      <c r="F75" s="223"/>
      <c r="G75" s="223"/>
      <c r="H75" s="223"/>
      <c r="I75" s="223"/>
      <c r="J75" s="223"/>
      <c r="K75" s="223"/>
      <c r="L75" s="223"/>
      <c r="M75" s="223"/>
      <c r="N75" s="222"/>
      <c r="O75" s="222"/>
      <c r="P75" s="222"/>
      <c r="Q75" s="222"/>
      <c r="R75" s="223"/>
      <c r="S75" s="223"/>
      <c r="T75" s="223"/>
      <c r="U75" s="223"/>
      <c r="V75" s="223"/>
      <c r="W75" s="223"/>
      <c r="X75" s="223"/>
      <c r="Y75" s="223"/>
      <c r="Z75" s="213"/>
      <c r="AA75" s="213"/>
      <c r="AB75" s="213"/>
      <c r="AC75" s="213"/>
      <c r="AD75" s="213"/>
      <c r="AE75" s="213"/>
      <c r="AF75" s="213"/>
      <c r="AG75" s="213" t="s">
        <v>136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37">
        <v>14</v>
      </c>
      <c r="B76" s="238" t="s">
        <v>206</v>
      </c>
      <c r="C76" s="256" t="s">
        <v>207</v>
      </c>
      <c r="D76" s="239" t="s">
        <v>208</v>
      </c>
      <c r="E76" s="240">
        <v>35.825000000000003</v>
      </c>
      <c r="F76" s="241"/>
      <c r="G76" s="242">
        <f>ROUND(E76*F76,2)</f>
        <v>0</v>
      </c>
      <c r="H76" s="241"/>
      <c r="I76" s="242">
        <f>ROUND(E76*H76,2)</f>
        <v>0</v>
      </c>
      <c r="J76" s="241"/>
      <c r="K76" s="242">
        <f>ROUND(E76*J76,2)</f>
        <v>0</v>
      </c>
      <c r="L76" s="242">
        <v>21</v>
      </c>
      <c r="M76" s="242">
        <f>G76*(1+L76/100)</f>
        <v>0</v>
      </c>
      <c r="N76" s="240">
        <v>0</v>
      </c>
      <c r="O76" s="240">
        <f>ROUND(E76*N76,2)</f>
        <v>0</v>
      </c>
      <c r="P76" s="240">
        <v>0</v>
      </c>
      <c r="Q76" s="240">
        <f>ROUND(E76*P76,2)</f>
        <v>0</v>
      </c>
      <c r="R76" s="242" t="s">
        <v>126</v>
      </c>
      <c r="S76" s="242" t="s">
        <v>127</v>
      </c>
      <c r="T76" s="243" t="s">
        <v>127</v>
      </c>
      <c r="U76" s="223">
        <v>0</v>
      </c>
      <c r="V76" s="223">
        <f>ROUND(E76*U76,2)</f>
        <v>0</v>
      </c>
      <c r="W76" s="223"/>
      <c r="X76" s="223" t="s">
        <v>128</v>
      </c>
      <c r="Y76" s="223" t="s">
        <v>129</v>
      </c>
      <c r="Z76" s="213"/>
      <c r="AA76" s="213"/>
      <c r="AB76" s="213"/>
      <c r="AC76" s="213"/>
      <c r="AD76" s="213"/>
      <c r="AE76" s="213"/>
      <c r="AF76" s="213"/>
      <c r="AG76" s="213" t="s">
        <v>130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2" x14ac:dyDescent="0.2">
      <c r="A77" s="220"/>
      <c r="B77" s="221"/>
      <c r="C77" s="259" t="s">
        <v>209</v>
      </c>
      <c r="D77" s="227"/>
      <c r="E77" s="228">
        <v>35.825000000000003</v>
      </c>
      <c r="F77" s="223"/>
      <c r="G77" s="223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23"/>
      <c r="Z77" s="213"/>
      <c r="AA77" s="213"/>
      <c r="AB77" s="213"/>
      <c r="AC77" s="213"/>
      <c r="AD77" s="213"/>
      <c r="AE77" s="213"/>
      <c r="AF77" s="213"/>
      <c r="AG77" s="213" t="s">
        <v>136</v>
      </c>
      <c r="AH77" s="213">
        <v>5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37">
        <v>15</v>
      </c>
      <c r="B78" s="238" t="s">
        <v>210</v>
      </c>
      <c r="C78" s="256" t="s">
        <v>211</v>
      </c>
      <c r="D78" s="239" t="s">
        <v>212</v>
      </c>
      <c r="E78" s="240">
        <v>320</v>
      </c>
      <c r="F78" s="241"/>
      <c r="G78" s="242">
        <f>ROUND(E78*F78,2)</f>
        <v>0</v>
      </c>
      <c r="H78" s="241"/>
      <c r="I78" s="242">
        <f>ROUND(E78*H78,2)</f>
        <v>0</v>
      </c>
      <c r="J78" s="241"/>
      <c r="K78" s="242">
        <f>ROUND(E78*J78,2)</f>
        <v>0</v>
      </c>
      <c r="L78" s="242">
        <v>21</v>
      </c>
      <c r="M78" s="242">
        <f>G78*(1+L78/100)</f>
        <v>0</v>
      </c>
      <c r="N78" s="240">
        <v>0</v>
      </c>
      <c r="O78" s="240">
        <f>ROUND(E78*N78,2)</f>
        <v>0</v>
      </c>
      <c r="P78" s="240">
        <v>0</v>
      </c>
      <c r="Q78" s="240">
        <f>ROUND(E78*P78,2)</f>
        <v>0</v>
      </c>
      <c r="R78" s="242"/>
      <c r="S78" s="242" t="s">
        <v>127</v>
      </c>
      <c r="T78" s="243" t="s">
        <v>174</v>
      </c>
      <c r="U78" s="223">
        <v>0</v>
      </c>
      <c r="V78" s="223">
        <f>ROUND(E78*U78,2)</f>
        <v>0</v>
      </c>
      <c r="W78" s="223"/>
      <c r="X78" s="223" t="s">
        <v>213</v>
      </c>
      <c r="Y78" s="223" t="s">
        <v>129</v>
      </c>
      <c r="Z78" s="213"/>
      <c r="AA78" s="213"/>
      <c r="AB78" s="213"/>
      <c r="AC78" s="213"/>
      <c r="AD78" s="213"/>
      <c r="AE78" s="213"/>
      <c r="AF78" s="213"/>
      <c r="AG78" s="213" t="s">
        <v>214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2" x14ac:dyDescent="0.2">
      <c r="A79" s="220"/>
      <c r="B79" s="221"/>
      <c r="C79" s="260" t="s">
        <v>215</v>
      </c>
      <c r="D79" s="247"/>
      <c r="E79" s="247"/>
      <c r="F79" s="247"/>
      <c r="G79" s="247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23"/>
      <c r="Z79" s="213"/>
      <c r="AA79" s="213"/>
      <c r="AB79" s="213"/>
      <c r="AC79" s="213"/>
      <c r="AD79" s="213"/>
      <c r="AE79" s="213"/>
      <c r="AF79" s="213"/>
      <c r="AG79" s="213" t="s">
        <v>134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3" x14ac:dyDescent="0.2">
      <c r="A80" s="220"/>
      <c r="B80" s="221"/>
      <c r="C80" s="258" t="s">
        <v>216</v>
      </c>
      <c r="D80" s="246"/>
      <c r="E80" s="246"/>
      <c r="F80" s="246"/>
      <c r="G80" s="246"/>
      <c r="H80" s="223"/>
      <c r="I80" s="223"/>
      <c r="J80" s="223"/>
      <c r="K80" s="223"/>
      <c r="L80" s="223"/>
      <c r="M80" s="223"/>
      <c r="N80" s="222"/>
      <c r="O80" s="222"/>
      <c r="P80" s="222"/>
      <c r="Q80" s="222"/>
      <c r="R80" s="223"/>
      <c r="S80" s="223"/>
      <c r="T80" s="223"/>
      <c r="U80" s="223"/>
      <c r="V80" s="223"/>
      <c r="W80" s="223"/>
      <c r="X80" s="223"/>
      <c r="Y80" s="223"/>
      <c r="Z80" s="213"/>
      <c r="AA80" s="213"/>
      <c r="AB80" s="213"/>
      <c r="AC80" s="213"/>
      <c r="AD80" s="213"/>
      <c r="AE80" s="213"/>
      <c r="AF80" s="213"/>
      <c r="AG80" s="213" t="s">
        <v>134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3" x14ac:dyDescent="0.2">
      <c r="A81" s="220"/>
      <c r="B81" s="221"/>
      <c r="C81" s="258" t="s">
        <v>217</v>
      </c>
      <c r="D81" s="246"/>
      <c r="E81" s="246"/>
      <c r="F81" s="246"/>
      <c r="G81" s="246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23"/>
      <c r="Z81" s="213"/>
      <c r="AA81" s="213"/>
      <c r="AB81" s="213"/>
      <c r="AC81" s="213"/>
      <c r="AD81" s="213"/>
      <c r="AE81" s="213"/>
      <c r="AF81" s="213"/>
      <c r="AG81" s="213" t="s">
        <v>134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44" t="str">
        <f>C81</f>
        <v>Uvedená doba se nepředpokládá v jednom kuse, ale může být rozdělena dle HMG zhotovitele (celkový max. čas)</v>
      </c>
      <c r="BB81" s="213"/>
      <c r="BC81" s="213"/>
      <c r="BD81" s="213"/>
      <c r="BE81" s="213"/>
      <c r="BF81" s="213"/>
      <c r="BG81" s="213"/>
      <c r="BH81" s="213"/>
    </row>
    <row r="82" spans="1:60" outlineLevel="2" x14ac:dyDescent="0.2">
      <c r="A82" s="220"/>
      <c r="B82" s="221"/>
      <c r="C82" s="259" t="s">
        <v>218</v>
      </c>
      <c r="D82" s="227"/>
      <c r="E82" s="228">
        <v>320</v>
      </c>
      <c r="F82" s="223"/>
      <c r="G82" s="223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23"/>
      <c r="Z82" s="213"/>
      <c r="AA82" s="213"/>
      <c r="AB82" s="213"/>
      <c r="AC82" s="213"/>
      <c r="AD82" s="213"/>
      <c r="AE82" s="213"/>
      <c r="AF82" s="213"/>
      <c r="AG82" s="213" t="s">
        <v>136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37">
        <v>16</v>
      </c>
      <c r="B83" s="238" t="s">
        <v>219</v>
      </c>
      <c r="C83" s="256" t="s">
        <v>220</v>
      </c>
      <c r="D83" s="239" t="s">
        <v>221</v>
      </c>
      <c r="E83" s="240">
        <v>5.22</v>
      </c>
      <c r="F83" s="241"/>
      <c r="G83" s="242">
        <f>ROUND(E83*F83,2)</f>
        <v>0</v>
      </c>
      <c r="H83" s="241"/>
      <c r="I83" s="242">
        <f>ROUND(E83*H83,2)</f>
        <v>0</v>
      </c>
      <c r="J83" s="241"/>
      <c r="K83" s="242">
        <f>ROUND(E83*J83,2)</f>
        <v>0</v>
      </c>
      <c r="L83" s="242">
        <v>21</v>
      </c>
      <c r="M83" s="242">
        <f>G83*(1+L83/100)</f>
        <v>0</v>
      </c>
      <c r="N83" s="240">
        <v>1E-3</v>
      </c>
      <c r="O83" s="240">
        <f>ROUND(E83*N83,2)</f>
        <v>0.01</v>
      </c>
      <c r="P83" s="240">
        <v>0</v>
      </c>
      <c r="Q83" s="240">
        <f>ROUND(E83*P83,2)</f>
        <v>0</v>
      </c>
      <c r="R83" s="242" t="s">
        <v>222</v>
      </c>
      <c r="S83" s="242" t="s">
        <v>127</v>
      </c>
      <c r="T83" s="243" t="s">
        <v>174</v>
      </c>
      <c r="U83" s="223">
        <v>0</v>
      </c>
      <c r="V83" s="223">
        <f>ROUND(E83*U83,2)</f>
        <v>0</v>
      </c>
      <c r="W83" s="223"/>
      <c r="X83" s="223" t="s">
        <v>223</v>
      </c>
      <c r="Y83" s="223" t="s">
        <v>129</v>
      </c>
      <c r="Z83" s="213"/>
      <c r="AA83" s="213"/>
      <c r="AB83" s="213"/>
      <c r="AC83" s="213"/>
      <c r="AD83" s="213"/>
      <c r="AE83" s="213"/>
      <c r="AF83" s="213"/>
      <c r="AG83" s="213" t="s">
        <v>224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2" x14ac:dyDescent="0.2">
      <c r="A84" s="220"/>
      <c r="B84" s="221"/>
      <c r="C84" s="259" t="s">
        <v>225</v>
      </c>
      <c r="D84" s="227"/>
      <c r="E84" s="228">
        <v>5.22</v>
      </c>
      <c r="F84" s="223"/>
      <c r="G84" s="223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23"/>
      <c r="Z84" s="213"/>
      <c r="AA84" s="213"/>
      <c r="AB84" s="213"/>
      <c r="AC84" s="213"/>
      <c r="AD84" s="213"/>
      <c r="AE84" s="213"/>
      <c r="AF84" s="213"/>
      <c r="AG84" s="213" t="s">
        <v>136</v>
      </c>
      <c r="AH84" s="213">
        <v>5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x14ac:dyDescent="0.2">
      <c r="A85" s="230" t="s">
        <v>121</v>
      </c>
      <c r="B85" s="231" t="s">
        <v>70</v>
      </c>
      <c r="C85" s="255" t="s">
        <v>71</v>
      </c>
      <c r="D85" s="232"/>
      <c r="E85" s="233"/>
      <c r="F85" s="234"/>
      <c r="G85" s="234">
        <f>SUMIF(AG86:AG156,"&lt;&gt;NOR",G86:G156)</f>
        <v>0</v>
      </c>
      <c r="H85" s="234"/>
      <c r="I85" s="234">
        <f>SUM(I86:I156)</f>
        <v>0</v>
      </c>
      <c r="J85" s="234"/>
      <c r="K85" s="234">
        <f>SUM(K86:K156)</f>
        <v>0</v>
      </c>
      <c r="L85" s="234"/>
      <c r="M85" s="234">
        <f>SUM(M86:M156)</f>
        <v>0</v>
      </c>
      <c r="N85" s="233"/>
      <c r="O85" s="233">
        <f>SUM(O86:O156)</f>
        <v>48.370000000000005</v>
      </c>
      <c r="P85" s="233"/>
      <c r="Q85" s="233">
        <f>SUM(Q86:Q156)</f>
        <v>0</v>
      </c>
      <c r="R85" s="234"/>
      <c r="S85" s="234"/>
      <c r="T85" s="235"/>
      <c r="U85" s="229"/>
      <c r="V85" s="229">
        <f>SUM(V86:V156)</f>
        <v>201.89999999999998</v>
      </c>
      <c r="W85" s="229"/>
      <c r="X85" s="229"/>
      <c r="Y85" s="229"/>
      <c r="AG85" t="s">
        <v>122</v>
      </c>
    </row>
    <row r="86" spans="1:60" outlineLevel="1" x14ac:dyDescent="0.2">
      <c r="A86" s="237">
        <v>17</v>
      </c>
      <c r="B86" s="238" t="s">
        <v>226</v>
      </c>
      <c r="C86" s="256" t="s">
        <v>227</v>
      </c>
      <c r="D86" s="239" t="s">
        <v>191</v>
      </c>
      <c r="E86" s="240">
        <v>4.5</v>
      </c>
      <c r="F86" s="241"/>
      <c r="G86" s="242">
        <f>ROUND(E86*F86,2)</f>
        <v>0</v>
      </c>
      <c r="H86" s="241"/>
      <c r="I86" s="242">
        <f>ROUND(E86*H86,2)</f>
        <v>0</v>
      </c>
      <c r="J86" s="241"/>
      <c r="K86" s="242">
        <f>ROUND(E86*J86,2)</f>
        <v>0</v>
      </c>
      <c r="L86" s="242">
        <v>21</v>
      </c>
      <c r="M86" s="242">
        <f>G86*(1+L86/100)</f>
        <v>0</v>
      </c>
      <c r="N86" s="240">
        <v>4.0000000000000003E-5</v>
      </c>
      <c r="O86" s="240">
        <f>ROUND(E86*N86,2)</f>
        <v>0</v>
      </c>
      <c r="P86" s="240">
        <v>0</v>
      </c>
      <c r="Q86" s="240">
        <f>ROUND(E86*P86,2)</f>
        <v>0</v>
      </c>
      <c r="R86" s="242" t="s">
        <v>228</v>
      </c>
      <c r="S86" s="242" t="s">
        <v>127</v>
      </c>
      <c r="T86" s="243" t="s">
        <v>127</v>
      </c>
      <c r="U86" s="223">
        <v>0.06</v>
      </c>
      <c r="V86" s="223">
        <f>ROUND(E86*U86,2)</f>
        <v>0.27</v>
      </c>
      <c r="W86" s="223"/>
      <c r="X86" s="223" t="s">
        <v>128</v>
      </c>
      <c r="Y86" s="223" t="s">
        <v>129</v>
      </c>
      <c r="Z86" s="213"/>
      <c r="AA86" s="213"/>
      <c r="AB86" s="213"/>
      <c r="AC86" s="213"/>
      <c r="AD86" s="213"/>
      <c r="AE86" s="213"/>
      <c r="AF86" s="213"/>
      <c r="AG86" s="213" t="s">
        <v>130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2" x14ac:dyDescent="0.2">
      <c r="A87" s="220"/>
      <c r="B87" s="221"/>
      <c r="C87" s="259" t="s">
        <v>229</v>
      </c>
      <c r="D87" s="227"/>
      <c r="E87" s="228">
        <v>4.5</v>
      </c>
      <c r="F87" s="223"/>
      <c r="G87" s="223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23"/>
      <c r="Z87" s="213"/>
      <c r="AA87" s="213"/>
      <c r="AB87" s="213"/>
      <c r="AC87" s="213"/>
      <c r="AD87" s="213"/>
      <c r="AE87" s="213"/>
      <c r="AF87" s="213"/>
      <c r="AG87" s="213" t="s">
        <v>136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37">
        <v>18</v>
      </c>
      <c r="B88" s="238" t="s">
        <v>230</v>
      </c>
      <c r="C88" s="256" t="s">
        <v>231</v>
      </c>
      <c r="D88" s="239" t="s">
        <v>125</v>
      </c>
      <c r="E88" s="240">
        <v>31.2</v>
      </c>
      <c r="F88" s="241"/>
      <c r="G88" s="242">
        <f>ROUND(E88*F88,2)</f>
        <v>0</v>
      </c>
      <c r="H88" s="241"/>
      <c r="I88" s="242">
        <f>ROUND(E88*H88,2)</f>
        <v>0</v>
      </c>
      <c r="J88" s="241"/>
      <c r="K88" s="242">
        <f>ROUND(E88*J88,2)</f>
        <v>0</v>
      </c>
      <c r="L88" s="242">
        <v>21</v>
      </c>
      <c r="M88" s="242">
        <f>G88*(1+L88/100)</f>
        <v>0</v>
      </c>
      <c r="N88" s="240">
        <v>0</v>
      </c>
      <c r="O88" s="240">
        <f>ROUND(E88*N88,2)</f>
        <v>0</v>
      </c>
      <c r="P88" s="240">
        <v>0</v>
      </c>
      <c r="Q88" s="240">
        <f>ROUND(E88*P88,2)</f>
        <v>0</v>
      </c>
      <c r="R88" s="242" t="s">
        <v>232</v>
      </c>
      <c r="S88" s="242" t="s">
        <v>127</v>
      </c>
      <c r="T88" s="243" t="s">
        <v>127</v>
      </c>
      <c r="U88" s="223">
        <v>2.21</v>
      </c>
      <c r="V88" s="223">
        <f>ROUND(E88*U88,2)</f>
        <v>68.95</v>
      </c>
      <c r="W88" s="223"/>
      <c r="X88" s="223" t="s">
        <v>128</v>
      </c>
      <c r="Y88" s="223" t="s">
        <v>129</v>
      </c>
      <c r="Z88" s="213"/>
      <c r="AA88" s="213"/>
      <c r="AB88" s="213"/>
      <c r="AC88" s="213"/>
      <c r="AD88" s="213"/>
      <c r="AE88" s="213"/>
      <c r="AF88" s="213"/>
      <c r="AG88" s="213" t="s">
        <v>130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2" x14ac:dyDescent="0.2">
      <c r="A89" s="220"/>
      <c r="B89" s="221"/>
      <c r="C89" s="257" t="s">
        <v>233</v>
      </c>
      <c r="D89" s="245"/>
      <c r="E89" s="245"/>
      <c r="F89" s="245"/>
      <c r="G89" s="245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23"/>
      <c r="Z89" s="213"/>
      <c r="AA89" s="213"/>
      <c r="AB89" s="213"/>
      <c r="AC89" s="213"/>
      <c r="AD89" s="213"/>
      <c r="AE89" s="213"/>
      <c r="AF89" s="213"/>
      <c r="AG89" s="213" t="s">
        <v>132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2" x14ac:dyDescent="0.2">
      <c r="A90" s="220"/>
      <c r="B90" s="221"/>
      <c r="C90" s="258" t="s">
        <v>234</v>
      </c>
      <c r="D90" s="246"/>
      <c r="E90" s="246"/>
      <c r="F90" s="246"/>
      <c r="G90" s="246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23"/>
      <c r="Z90" s="213"/>
      <c r="AA90" s="213"/>
      <c r="AB90" s="213"/>
      <c r="AC90" s="213"/>
      <c r="AD90" s="213"/>
      <c r="AE90" s="213"/>
      <c r="AF90" s="213"/>
      <c r="AG90" s="213" t="s">
        <v>134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2" x14ac:dyDescent="0.2">
      <c r="A91" s="220"/>
      <c r="B91" s="221"/>
      <c r="C91" s="259" t="s">
        <v>235</v>
      </c>
      <c r="D91" s="227"/>
      <c r="E91" s="228">
        <v>31.2</v>
      </c>
      <c r="F91" s="223"/>
      <c r="G91" s="223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23"/>
      <c r="Z91" s="213"/>
      <c r="AA91" s="213"/>
      <c r="AB91" s="213"/>
      <c r="AC91" s="213"/>
      <c r="AD91" s="213"/>
      <c r="AE91" s="213"/>
      <c r="AF91" s="213"/>
      <c r="AG91" s="213" t="s">
        <v>136</v>
      </c>
      <c r="AH91" s="213">
        <v>0</v>
      </c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37">
        <v>19</v>
      </c>
      <c r="B92" s="238" t="s">
        <v>236</v>
      </c>
      <c r="C92" s="256" t="s">
        <v>237</v>
      </c>
      <c r="D92" s="239" t="s">
        <v>125</v>
      </c>
      <c r="E92" s="240">
        <v>31.2</v>
      </c>
      <c r="F92" s="241"/>
      <c r="G92" s="242">
        <f>ROUND(E92*F92,2)</f>
        <v>0</v>
      </c>
      <c r="H92" s="241"/>
      <c r="I92" s="242">
        <f>ROUND(E92*H92,2)</f>
        <v>0</v>
      </c>
      <c r="J92" s="241"/>
      <c r="K92" s="242">
        <f>ROUND(E92*J92,2)</f>
        <v>0</v>
      </c>
      <c r="L92" s="242">
        <v>21</v>
      </c>
      <c r="M92" s="242">
        <f>G92*(1+L92/100)</f>
        <v>0</v>
      </c>
      <c r="N92" s="240">
        <v>0</v>
      </c>
      <c r="O92" s="240">
        <f>ROUND(E92*N92,2)</f>
        <v>0</v>
      </c>
      <c r="P92" s="240">
        <v>0</v>
      </c>
      <c r="Q92" s="240">
        <f>ROUND(E92*P92,2)</f>
        <v>0</v>
      </c>
      <c r="R92" s="242" t="s">
        <v>232</v>
      </c>
      <c r="S92" s="242" t="s">
        <v>127</v>
      </c>
      <c r="T92" s="243" t="s">
        <v>127</v>
      </c>
      <c r="U92" s="223">
        <v>1.4790000000000001</v>
      </c>
      <c r="V92" s="223">
        <f>ROUND(E92*U92,2)</f>
        <v>46.14</v>
      </c>
      <c r="W92" s="223"/>
      <c r="X92" s="223" t="s">
        <v>128</v>
      </c>
      <c r="Y92" s="223" t="s">
        <v>129</v>
      </c>
      <c r="Z92" s="213"/>
      <c r="AA92" s="213"/>
      <c r="AB92" s="213"/>
      <c r="AC92" s="213"/>
      <c r="AD92" s="213"/>
      <c r="AE92" s="213"/>
      <c r="AF92" s="213"/>
      <c r="AG92" s="213" t="s">
        <v>130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2" x14ac:dyDescent="0.2">
      <c r="A93" s="220"/>
      <c r="B93" s="221"/>
      <c r="C93" s="257" t="s">
        <v>233</v>
      </c>
      <c r="D93" s="245"/>
      <c r="E93" s="245"/>
      <c r="F93" s="245"/>
      <c r="G93" s="245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23"/>
      <c r="Z93" s="213"/>
      <c r="AA93" s="213"/>
      <c r="AB93" s="213"/>
      <c r="AC93" s="213"/>
      <c r="AD93" s="213"/>
      <c r="AE93" s="213"/>
      <c r="AF93" s="213"/>
      <c r="AG93" s="213" t="s">
        <v>132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2" x14ac:dyDescent="0.2">
      <c r="A94" s="220"/>
      <c r="B94" s="221"/>
      <c r="C94" s="258" t="s">
        <v>234</v>
      </c>
      <c r="D94" s="246"/>
      <c r="E94" s="246"/>
      <c r="F94" s="246"/>
      <c r="G94" s="246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23"/>
      <c r="Z94" s="213"/>
      <c r="AA94" s="213"/>
      <c r="AB94" s="213"/>
      <c r="AC94" s="213"/>
      <c r="AD94" s="213"/>
      <c r="AE94" s="213"/>
      <c r="AF94" s="213"/>
      <c r="AG94" s="213" t="s">
        <v>134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2" x14ac:dyDescent="0.2">
      <c r="A95" s="220"/>
      <c r="B95" s="221"/>
      <c r="C95" s="259" t="s">
        <v>238</v>
      </c>
      <c r="D95" s="227"/>
      <c r="E95" s="228">
        <v>31.2</v>
      </c>
      <c r="F95" s="223"/>
      <c r="G95" s="223"/>
      <c r="H95" s="223"/>
      <c r="I95" s="223"/>
      <c r="J95" s="223"/>
      <c r="K95" s="223"/>
      <c r="L95" s="223"/>
      <c r="M95" s="223"/>
      <c r="N95" s="222"/>
      <c r="O95" s="222"/>
      <c r="P95" s="222"/>
      <c r="Q95" s="222"/>
      <c r="R95" s="223"/>
      <c r="S95" s="223"/>
      <c r="T95" s="223"/>
      <c r="U95" s="223"/>
      <c r="V95" s="223"/>
      <c r="W95" s="223"/>
      <c r="X95" s="223"/>
      <c r="Y95" s="223"/>
      <c r="Z95" s="213"/>
      <c r="AA95" s="213"/>
      <c r="AB95" s="213"/>
      <c r="AC95" s="213"/>
      <c r="AD95" s="213"/>
      <c r="AE95" s="213"/>
      <c r="AF95" s="213"/>
      <c r="AG95" s="213" t="s">
        <v>136</v>
      </c>
      <c r="AH95" s="213">
        <v>5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37">
        <v>20</v>
      </c>
      <c r="B96" s="238" t="s">
        <v>239</v>
      </c>
      <c r="C96" s="256" t="s">
        <v>240</v>
      </c>
      <c r="D96" s="239" t="s">
        <v>125</v>
      </c>
      <c r="E96" s="240">
        <v>0.9375</v>
      </c>
      <c r="F96" s="241"/>
      <c r="G96" s="242">
        <f>ROUND(E96*F96,2)</f>
        <v>0</v>
      </c>
      <c r="H96" s="241"/>
      <c r="I96" s="242">
        <f>ROUND(E96*H96,2)</f>
        <v>0</v>
      </c>
      <c r="J96" s="241"/>
      <c r="K96" s="242">
        <f>ROUND(E96*J96,2)</f>
        <v>0</v>
      </c>
      <c r="L96" s="242">
        <v>21</v>
      </c>
      <c r="M96" s="242">
        <f>G96*(1+L96/100)</f>
        <v>0</v>
      </c>
      <c r="N96" s="240">
        <v>2.16</v>
      </c>
      <c r="O96" s="240">
        <f>ROUND(E96*N96,2)</f>
        <v>2.0299999999999998</v>
      </c>
      <c r="P96" s="240">
        <v>0</v>
      </c>
      <c r="Q96" s="240">
        <f>ROUND(E96*P96,2)</f>
        <v>0</v>
      </c>
      <c r="R96" s="242" t="s">
        <v>232</v>
      </c>
      <c r="S96" s="242" t="s">
        <v>127</v>
      </c>
      <c r="T96" s="243" t="s">
        <v>127</v>
      </c>
      <c r="U96" s="223">
        <v>1.085</v>
      </c>
      <c r="V96" s="223">
        <f>ROUND(E96*U96,2)</f>
        <v>1.02</v>
      </c>
      <c r="W96" s="223"/>
      <c r="X96" s="223" t="s">
        <v>128</v>
      </c>
      <c r="Y96" s="223" t="s">
        <v>129</v>
      </c>
      <c r="Z96" s="213"/>
      <c r="AA96" s="213"/>
      <c r="AB96" s="213"/>
      <c r="AC96" s="213"/>
      <c r="AD96" s="213"/>
      <c r="AE96" s="213"/>
      <c r="AF96" s="213"/>
      <c r="AG96" s="213" t="s">
        <v>130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2" x14ac:dyDescent="0.2">
      <c r="A97" s="220"/>
      <c r="B97" s="221"/>
      <c r="C97" s="259" t="s">
        <v>241</v>
      </c>
      <c r="D97" s="227"/>
      <c r="E97" s="228">
        <v>0.9375</v>
      </c>
      <c r="F97" s="223"/>
      <c r="G97" s="223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23"/>
      <c r="Z97" s="213"/>
      <c r="AA97" s="213"/>
      <c r="AB97" s="213"/>
      <c r="AC97" s="213"/>
      <c r="AD97" s="213"/>
      <c r="AE97" s="213"/>
      <c r="AF97" s="213"/>
      <c r="AG97" s="213" t="s">
        <v>136</v>
      </c>
      <c r="AH97" s="213">
        <v>0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37">
        <v>21</v>
      </c>
      <c r="B98" s="238" t="s">
        <v>242</v>
      </c>
      <c r="C98" s="256" t="s">
        <v>243</v>
      </c>
      <c r="D98" s="239" t="s">
        <v>244</v>
      </c>
      <c r="E98" s="240">
        <v>1</v>
      </c>
      <c r="F98" s="241"/>
      <c r="G98" s="242">
        <f>ROUND(E98*F98,2)</f>
        <v>0</v>
      </c>
      <c r="H98" s="241"/>
      <c r="I98" s="242">
        <f>ROUND(E98*H98,2)</f>
        <v>0</v>
      </c>
      <c r="J98" s="241"/>
      <c r="K98" s="242">
        <f>ROUND(E98*J98,2)</f>
        <v>0</v>
      </c>
      <c r="L98" s="242">
        <v>21</v>
      </c>
      <c r="M98" s="242">
        <f>G98*(1+L98/100)</f>
        <v>0</v>
      </c>
      <c r="N98" s="240">
        <v>9.604E-2</v>
      </c>
      <c r="O98" s="240">
        <f>ROUND(E98*N98,2)</f>
        <v>0.1</v>
      </c>
      <c r="P98" s="240">
        <v>0</v>
      </c>
      <c r="Q98" s="240">
        <f>ROUND(E98*P98,2)</f>
        <v>0</v>
      </c>
      <c r="R98" s="242"/>
      <c r="S98" s="242" t="s">
        <v>127</v>
      </c>
      <c r="T98" s="243" t="s">
        <v>127</v>
      </c>
      <c r="U98" s="223">
        <v>6.6</v>
      </c>
      <c r="V98" s="223">
        <f>ROUND(E98*U98,2)</f>
        <v>6.6</v>
      </c>
      <c r="W98" s="223"/>
      <c r="X98" s="223" t="s">
        <v>128</v>
      </c>
      <c r="Y98" s="223" t="s">
        <v>129</v>
      </c>
      <c r="Z98" s="213"/>
      <c r="AA98" s="213"/>
      <c r="AB98" s="213"/>
      <c r="AC98" s="213"/>
      <c r="AD98" s="213"/>
      <c r="AE98" s="213"/>
      <c r="AF98" s="213"/>
      <c r="AG98" s="213" t="s">
        <v>130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2" x14ac:dyDescent="0.2">
      <c r="A99" s="220"/>
      <c r="B99" s="221"/>
      <c r="C99" s="260" t="s">
        <v>245</v>
      </c>
      <c r="D99" s="247"/>
      <c r="E99" s="247"/>
      <c r="F99" s="247"/>
      <c r="G99" s="247"/>
      <c r="H99" s="223"/>
      <c r="I99" s="223"/>
      <c r="J99" s="223"/>
      <c r="K99" s="223"/>
      <c r="L99" s="223"/>
      <c r="M99" s="223"/>
      <c r="N99" s="222"/>
      <c r="O99" s="222"/>
      <c r="P99" s="222"/>
      <c r="Q99" s="222"/>
      <c r="R99" s="223"/>
      <c r="S99" s="223"/>
      <c r="T99" s="223"/>
      <c r="U99" s="223"/>
      <c r="V99" s="223"/>
      <c r="W99" s="223"/>
      <c r="X99" s="223"/>
      <c r="Y99" s="223"/>
      <c r="Z99" s="213"/>
      <c r="AA99" s="213"/>
      <c r="AB99" s="213"/>
      <c r="AC99" s="213"/>
      <c r="AD99" s="213"/>
      <c r="AE99" s="213"/>
      <c r="AF99" s="213"/>
      <c r="AG99" s="213" t="s">
        <v>134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37">
        <v>22</v>
      </c>
      <c r="B100" s="238" t="s">
        <v>246</v>
      </c>
      <c r="C100" s="256" t="s">
        <v>247</v>
      </c>
      <c r="D100" s="239" t="s">
        <v>191</v>
      </c>
      <c r="E100" s="240">
        <v>4.83</v>
      </c>
      <c r="F100" s="241"/>
      <c r="G100" s="242">
        <f>ROUND(E100*F100,2)</f>
        <v>0</v>
      </c>
      <c r="H100" s="241"/>
      <c r="I100" s="242">
        <f>ROUND(E100*H100,2)</f>
        <v>0</v>
      </c>
      <c r="J100" s="241"/>
      <c r="K100" s="242">
        <f>ROUND(E100*J100,2)</f>
        <v>0</v>
      </c>
      <c r="L100" s="242">
        <v>21</v>
      </c>
      <c r="M100" s="242">
        <f>G100*(1+L100/100)</f>
        <v>0</v>
      </c>
      <c r="N100" s="240">
        <v>3.6400000000000002E-2</v>
      </c>
      <c r="O100" s="240">
        <f>ROUND(E100*N100,2)</f>
        <v>0.18</v>
      </c>
      <c r="P100" s="240">
        <v>0</v>
      </c>
      <c r="Q100" s="240">
        <f>ROUND(E100*P100,2)</f>
        <v>0</v>
      </c>
      <c r="R100" s="242" t="s">
        <v>248</v>
      </c>
      <c r="S100" s="242" t="s">
        <v>127</v>
      </c>
      <c r="T100" s="243" t="s">
        <v>127</v>
      </c>
      <c r="U100" s="223">
        <v>0.53</v>
      </c>
      <c r="V100" s="223">
        <f>ROUND(E100*U100,2)</f>
        <v>2.56</v>
      </c>
      <c r="W100" s="223"/>
      <c r="X100" s="223" t="s">
        <v>128</v>
      </c>
      <c r="Y100" s="223" t="s">
        <v>129</v>
      </c>
      <c r="Z100" s="213"/>
      <c r="AA100" s="213"/>
      <c r="AB100" s="213"/>
      <c r="AC100" s="213"/>
      <c r="AD100" s="213"/>
      <c r="AE100" s="213"/>
      <c r="AF100" s="213"/>
      <c r="AG100" s="213" t="s">
        <v>130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ht="22.5" outlineLevel="2" x14ac:dyDescent="0.2">
      <c r="A101" s="220"/>
      <c r="B101" s="221"/>
      <c r="C101" s="257" t="s">
        <v>249</v>
      </c>
      <c r="D101" s="245"/>
      <c r="E101" s="245"/>
      <c r="F101" s="245"/>
      <c r="G101" s="245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23"/>
      <c r="Z101" s="213"/>
      <c r="AA101" s="213"/>
      <c r="AB101" s="213"/>
      <c r="AC101" s="213"/>
      <c r="AD101" s="213"/>
      <c r="AE101" s="213"/>
      <c r="AF101" s="213"/>
      <c r="AG101" s="213" t="s">
        <v>132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44" t="str">
        <f>C101</f>
        <v>svislé nebo šikmé (odkloněné) , půdorysně přímé nebo zalomené, stěn základových desek ve volných nebo zapažených jámách, rýhách, šachtách, včetně případných vzpěr,</v>
      </c>
      <c r="BB101" s="213"/>
      <c r="BC101" s="213"/>
      <c r="BD101" s="213"/>
      <c r="BE101" s="213"/>
      <c r="BF101" s="213"/>
      <c r="BG101" s="213"/>
      <c r="BH101" s="213"/>
    </row>
    <row r="102" spans="1:60" outlineLevel="2" x14ac:dyDescent="0.2">
      <c r="A102" s="220"/>
      <c r="B102" s="221"/>
      <c r="C102" s="259" t="s">
        <v>250</v>
      </c>
      <c r="D102" s="227"/>
      <c r="E102" s="228">
        <v>1.83</v>
      </c>
      <c r="F102" s="223"/>
      <c r="G102" s="223"/>
      <c r="H102" s="223"/>
      <c r="I102" s="223"/>
      <c r="J102" s="223"/>
      <c r="K102" s="223"/>
      <c r="L102" s="223"/>
      <c r="M102" s="223"/>
      <c r="N102" s="222"/>
      <c r="O102" s="222"/>
      <c r="P102" s="222"/>
      <c r="Q102" s="222"/>
      <c r="R102" s="223"/>
      <c r="S102" s="223"/>
      <c r="T102" s="223"/>
      <c r="U102" s="223"/>
      <c r="V102" s="223"/>
      <c r="W102" s="223"/>
      <c r="X102" s="223"/>
      <c r="Y102" s="223"/>
      <c r="Z102" s="213"/>
      <c r="AA102" s="213"/>
      <c r="AB102" s="213"/>
      <c r="AC102" s="213"/>
      <c r="AD102" s="213"/>
      <c r="AE102" s="213"/>
      <c r="AF102" s="213"/>
      <c r="AG102" s="213" t="s">
        <v>136</v>
      </c>
      <c r="AH102" s="213">
        <v>0</v>
      </c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3" x14ac:dyDescent="0.2">
      <c r="A103" s="220"/>
      <c r="B103" s="221"/>
      <c r="C103" s="259" t="s">
        <v>251</v>
      </c>
      <c r="D103" s="227"/>
      <c r="E103" s="228">
        <v>1.83</v>
      </c>
      <c r="F103" s="223"/>
      <c r="G103" s="223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23"/>
      <c r="Z103" s="213"/>
      <c r="AA103" s="213"/>
      <c r="AB103" s="213"/>
      <c r="AC103" s="213"/>
      <c r="AD103" s="213"/>
      <c r="AE103" s="213"/>
      <c r="AF103" s="213"/>
      <c r="AG103" s="213" t="s">
        <v>136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3" x14ac:dyDescent="0.2">
      <c r="A104" s="220"/>
      <c r="B104" s="221"/>
      <c r="C104" s="259" t="s">
        <v>252</v>
      </c>
      <c r="D104" s="227"/>
      <c r="E104" s="228">
        <v>1.17</v>
      </c>
      <c r="F104" s="223"/>
      <c r="G104" s="223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23"/>
      <c r="Z104" s="213"/>
      <c r="AA104" s="213"/>
      <c r="AB104" s="213"/>
      <c r="AC104" s="213"/>
      <c r="AD104" s="213"/>
      <c r="AE104" s="213"/>
      <c r="AF104" s="213"/>
      <c r="AG104" s="213" t="s">
        <v>136</v>
      </c>
      <c r="AH104" s="213">
        <v>0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37">
        <v>23</v>
      </c>
      <c r="B105" s="238" t="s">
        <v>253</v>
      </c>
      <c r="C105" s="256" t="s">
        <v>254</v>
      </c>
      <c r="D105" s="239" t="s">
        <v>191</v>
      </c>
      <c r="E105" s="240">
        <v>4.83</v>
      </c>
      <c r="F105" s="241"/>
      <c r="G105" s="242">
        <f>ROUND(E105*F105,2)</f>
        <v>0</v>
      </c>
      <c r="H105" s="241"/>
      <c r="I105" s="242">
        <f>ROUND(E105*H105,2)</f>
        <v>0</v>
      </c>
      <c r="J105" s="241"/>
      <c r="K105" s="242">
        <f>ROUND(E105*J105,2)</f>
        <v>0</v>
      </c>
      <c r="L105" s="242">
        <v>21</v>
      </c>
      <c r="M105" s="242">
        <f>G105*(1+L105/100)</f>
        <v>0</v>
      </c>
      <c r="N105" s="240">
        <v>0</v>
      </c>
      <c r="O105" s="240">
        <f>ROUND(E105*N105,2)</f>
        <v>0</v>
      </c>
      <c r="P105" s="240">
        <v>0</v>
      </c>
      <c r="Q105" s="240">
        <f>ROUND(E105*P105,2)</f>
        <v>0</v>
      </c>
      <c r="R105" s="242" t="s">
        <v>248</v>
      </c>
      <c r="S105" s="242" t="s">
        <v>127</v>
      </c>
      <c r="T105" s="243" t="s">
        <v>127</v>
      </c>
      <c r="U105" s="223">
        <v>0.32</v>
      </c>
      <c r="V105" s="223">
        <f>ROUND(E105*U105,2)</f>
        <v>1.55</v>
      </c>
      <c r="W105" s="223"/>
      <c r="X105" s="223" t="s">
        <v>128</v>
      </c>
      <c r="Y105" s="223" t="s">
        <v>129</v>
      </c>
      <c r="Z105" s="213"/>
      <c r="AA105" s="213"/>
      <c r="AB105" s="213"/>
      <c r="AC105" s="213"/>
      <c r="AD105" s="213"/>
      <c r="AE105" s="213"/>
      <c r="AF105" s="213"/>
      <c r="AG105" s="213" t="s">
        <v>130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ht="22.5" outlineLevel="2" x14ac:dyDescent="0.2">
      <c r="A106" s="220"/>
      <c r="B106" s="221"/>
      <c r="C106" s="257" t="s">
        <v>249</v>
      </c>
      <c r="D106" s="245"/>
      <c r="E106" s="245"/>
      <c r="F106" s="245"/>
      <c r="G106" s="245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23"/>
      <c r="Z106" s="213"/>
      <c r="AA106" s="213"/>
      <c r="AB106" s="213"/>
      <c r="AC106" s="213"/>
      <c r="AD106" s="213"/>
      <c r="AE106" s="213"/>
      <c r="AF106" s="213"/>
      <c r="AG106" s="213" t="s">
        <v>132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44" t="str">
        <f>C106</f>
        <v>svislé nebo šikmé (odkloněné) , půdorysně přímé nebo zalomené, stěn základových desek ve volných nebo zapažených jámách, rýhách, šachtách, včetně případných vzpěr,</v>
      </c>
      <c r="BB106" s="213"/>
      <c r="BC106" s="213"/>
      <c r="BD106" s="213"/>
      <c r="BE106" s="213"/>
      <c r="BF106" s="213"/>
      <c r="BG106" s="213"/>
      <c r="BH106" s="213"/>
    </row>
    <row r="107" spans="1:60" outlineLevel="2" x14ac:dyDescent="0.2">
      <c r="A107" s="220"/>
      <c r="B107" s="221"/>
      <c r="C107" s="258" t="s">
        <v>255</v>
      </c>
      <c r="D107" s="246"/>
      <c r="E107" s="246"/>
      <c r="F107" s="246"/>
      <c r="G107" s="246"/>
      <c r="H107" s="223"/>
      <c r="I107" s="223"/>
      <c r="J107" s="223"/>
      <c r="K107" s="223"/>
      <c r="L107" s="223"/>
      <c r="M107" s="223"/>
      <c r="N107" s="222"/>
      <c r="O107" s="222"/>
      <c r="P107" s="222"/>
      <c r="Q107" s="222"/>
      <c r="R107" s="223"/>
      <c r="S107" s="223"/>
      <c r="T107" s="223"/>
      <c r="U107" s="223"/>
      <c r="V107" s="223"/>
      <c r="W107" s="223"/>
      <c r="X107" s="223"/>
      <c r="Y107" s="223"/>
      <c r="Z107" s="213"/>
      <c r="AA107" s="213"/>
      <c r="AB107" s="213"/>
      <c r="AC107" s="213"/>
      <c r="AD107" s="213"/>
      <c r="AE107" s="213"/>
      <c r="AF107" s="213"/>
      <c r="AG107" s="213" t="s">
        <v>134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2" x14ac:dyDescent="0.2">
      <c r="A108" s="220"/>
      <c r="B108" s="221"/>
      <c r="C108" s="259" t="s">
        <v>256</v>
      </c>
      <c r="D108" s="227"/>
      <c r="E108" s="228">
        <v>4.83</v>
      </c>
      <c r="F108" s="223"/>
      <c r="G108" s="223"/>
      <c r="H108" s="223"/>
      <c r="I108" s="223"/>
      <c r="J108" s="223"/>
      <c r="K108" s="223"/>
      <c r="L108" s="223"/>
      <c r="M108" s="223"/>
      <c r="N108" s="222"/>
      <c r="O108" s="222"/>
      <c r="P108" s="222"/>
      <c r="Q108" s="222"/>
      <c r="R108" s="223"/>
      <c r="S108" s="223"/>
      <c r="T108" s="223"/>
      <c r="U108" s="223"/>
      <c r="V108" s="223"/>
      <c r="W108" s="223"/>
      <c r="X108" s="223"/>
      <c r="Y108" s="223"/>
      <c r="Z108" s="213"/>
      <c r="AA108" s="213"/>
      <c r="AB108" s="213"/>
      <c r="AC108" s="213"/>
      <c r="AD108" s="213"/>
      <c r="AE108" s="213"/>
      <c r="AF108" s="213"/>
      <c r="AG108" s="213" t="s">
        <v>136</v>
      </c>
      <c r="AH108" s="213">
        <v>5</v>
      </c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37">
        <v>24</v>
      </c>
      <c r="B109" s="238" t="s">
        <v>257</v>
      </c>
      <c r="C109" s="256" t="s">
        <v>258</v>
      </c>
      <c r="D109" s="239" t="s">
        <v>125</v>
      </c>
      <c r="E109" s="240">
        <v>13</v>
      </c>
      <c r="F109" s="241"/>
      <c r="G109" s="242">
        <f>ROUND(E109*F109,2)</f>
        <v>0</v>
      </c>
      <c r="H109" s="241"/>
      <c r="I109" s="242">
        <f>ROUND(E109*H109,2)</f>
        <v>0</v>
      </c>
      <c r="J109" s="241"/>
      <c r="K109" s="242">
        <f>ROUND(E109*J109,2)</f>
        <v>0</v>
      </c>
      <c r="L109" s="242">
        <v>21</v>
      </c>
      <c r="M109" s="242">
        <f>G109*(1+L109/100)</f>
        <v>0</v>
      </c>
      <c r="N109" s="240">
        <v>2.5249999999999999</v>
      </c>
      <c r="O109" s="240">
        <f>ROUND(E109*N109,2)</f>
        <v>32.83</v>
      </c>
      <c r="P109" s="240">
        <v>0</v>
      </c>
      <c r="Q109" s="240">
        <f>ROUND(E109*P109,2)</f>
        <v>0</v>
      </c>
      <c r="R109" s="242" t="s">
        <v>248</v>
      </c>
      <c r="S109" s="242" t="s">
        <v>127</v>
      </c>
      <c r="T109" s="243" t="s">
        <v>127</v>
      </c>
      <c r="U109" s="223">
        <v>0.48</v>
      </c>
      <c r="V109" s="223">
        <f>ROUND(E109*U109,2)</f>
        <v>6.24</v>
      </c>
      <c r="W109" s="223"/>
      <c r="X109" s="223" t="s">
        <v>128</v>
      </c>
      <c r="Y109" s="223" t="s">
        <v>129</v>
      </c>
      <c r="Z109" s="213"/>
      <c r="AA109" s="213"/>
      <c r="AB109" s="213"/>
      <c r="AC109" s="213"/>
      <c r="AD109" s="213"/>
      <c r="AE109" s="213"/>
      <c r="AF109" s="213"/>
      <c r="AG109" s="213" t="s">
        <v>130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2" x14ac:dyDescent="0.2">
      <c r="A110" s="220"/>
      <c r="B110" s="221"/>
      <c r="C110" s="257" t="s">
        <v>259</v>
      </c>
      <c r="D110" s="245"/>
      <c r="E110" s="245"/>
      <c r="F110" s="245"/>
      <c r="G110" s="245"/>
      <c r="H110" s="223"/>
      <c r="I110" s="223"/>
      <c r="J110" s="223"/>
      <c r="K110" s="223"/>
      <c r="L110" s="223"/>
      <c r="M110" s="223"/>
      <c r="N110" s="222"/>
      <c r="O110" s="222"/>
      <c r="P110" s="222"/>
      <c r="Q110" s="222"/>
      <c r="R110" s="223"/>
      <c r="S110" s="223"/>
      <c r="T110" s="223"/>
      <c r="U110" s="223"/>
      <c r="V110" s="223"/>
      <c r="W110" s="223"/>
      <c r="X110" s="223"/>
      <c r="Y110" s="223"/>
      <c r="Z110" s="213"/>
      <c r="AA110" s="213"/>
      <c r="AB110" s="213"/>
      <c r="AC110" s="213"/>
      <c r="AD110" s="213"/>
      <c r="AE110" s="213"/>
      <c r="AF110" s="213"/>
      <c r="AG110" s="213" t="s">
        <v>132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2" x14ac:dyDescent="0.2">
      <c r="A111" s="220"/>
      <c r="B111" s="221"/>
      <c r="C111" s="258" t="s">
        <v>260</v>
      </c>
      <c r="D111" s="246"/>
      <c r="E111" s="246"/>
      <c r="F111" s="246"/>
      <c r="G111" s="246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23"/>
      <c r="Z111" s="213"/>
      <c r="AA111" s="213"/>
      <c r="AB111" s="213"/>
      <c r="AC111" s="213"/>
      <c r="AD111" s="213"/>
      <c r="AE111" s="213"/>
      <c r="AF111" s="213"/>
      <c r="AG111" s="213" t="s">
        <v>134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2" x14ac:dyDescent="0.2">
      <c r="A112" s="220"/>
      <c r="B112" s="221"/>
      <c r="C112" s="259" t="s">
        <v>261</v>
      </c>
      <c r="D112" s="227"/>
      <c r="E112" s="228">
        <v>5.25</v>
      </c>
      <c r="F112" s="223"/>
      <c r="G112" s="223"/>
      <c r="H112" s="223"/>
      <c r="I112" s="223"/>
      <c r="J112" s="223"/>
      <c r="K112" s="223"/>
      <c r="L112" s="223"/>
      <c r="M112" s="223"/>
      <c r="N112" s="222"/>
      <c r="O112" s="222"/>
      <c r="P112" s="222"/>
      <c r="Q112" s="222"/>
      <c r="R112" s="223"/>
      <c r="S112" s="223"/>
      <c r="T112" s="223"/>
      <c r="U112" s="223"/>
      <c r="V112" s="223"/>
      <c r="W112" s="223"/>
      <c r="X112" s="223"/>
      <c r="Y112" s="223"/>
      <c r="Z112" s="213"/>
      <c r="AA112" s="213"/>
      <c r="AB112" s="213"/>
      <c r="AC112" s="213"/>
      <c r="AD112" s="213"/>
      <c r="AE112" s="213"/>
      <c r="AF112" s="213"/>
      <c r="AG112" s="213" t="s">
        <v>136</v>
      </c>
      <c r="AH112" s="213">
        <v>0</v>
      </c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3" x14ac:dyDescent="0.2">
      <c r="A113" s="220"/>
      <c r="B113" s="221"/>
      <c r="C113" s="259" t="s">
        <v>262</v>
      </c>
      <c r="D113" s="227"/>
      <c r="E113" s="228">
        <v>5.25</v>
      </c>
      <c r="F113" s="223"/>
      <c r="G113" s="223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23"/>
      <c r="Z113" s="213"/>
      <c r="AA113" s="213"/>
      <c r="AB113" s="213"/>
      <c r="AC113" s="213"/>
      <c r="AD113" s="213"/>
      <c r="AE113" s="213"/>
      <c r="AF113" s="213"/>
      <c r="AG113" s="213" t="s">
        <v>136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3" x14ac:dyDescent="0.2">
      <c r="A114" s="220"/>
      <c r="B114" s="221"/>
      <c r="C114" s="259" t="s">
        <v>263</v>
      </c>
      <c r="D114" s="227"/>
      <c r="E114" s="228">
        <v>2.5</v>
      </c>
      <c r="F114" s="223"/>
      <c r="G114" s="223"/>
      <c r="H114" s="223"/>
      <c r="I114" s="223"/>
      <c r="J114" s="223"/>
      <c r="K114" s="223"/>
      <c r="L114" s="223"/>
      <c r="M114" s="223"/>
      <c r="N114" s="222"/>
      <c r="O114" s="222"/>
      <c r="P114" s="222"/>
      <c r="Q114" s="222"/>
      <c r="R114" s="223"/>
      <c r="S114" s="223"/>
      <c r="T114" s="223"/>
      <c r="U114" s="223"/>
      <c r="V114" s="223"/>
      <c r="W114" s="223"/>
      <c r="X114" s="223"/>
      <c r="Y114" s="223"/>
      <c r="Z114" s="213"/>
      <c r="AA114" s="213"/>
      <c r="AB114" s="213"/>
      <c r="AC114" s="213"/>
      <c r="AD114" s="213"/>
      <c r="AE114" s="213"/>
      <c r="AF114" s="213"/>
      <c r="AG114" s="213" t="s">
        <v>136</v>
      </c>
      <c r="AH114" s="213">
        <v>0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37">
        <v>25</v>
      </c>
      <c r="B115" s="238" t="s">
        <v>264</v>
      </c>
      <c r="C115" s="256" t="s">
        <v>265</v>
      </c>
      <c r="D115" s="239" t="s">
        <v>191</v>
      </c>
      <c r="E115" s="240">
        <v>22.5</v>
      </c>
      <c r="F115" s="241"/>
      <c r="G115" s="242">
        <f>ROUND(E115*F115,2)</f>
        <v>0</v>
      </c>
      <c r="H115" s="241"/>
      <c r="I115" s="242">
        <f>ROUND(E115*H115,2)</f>
        <v>0</v>
      </c>
      <c r="J115" s="241"/>
      <c r="K115" s="242">
        <f>ROUND(E115*J115,2)</f>
        <v>0</v>
      </c>
      <c r="L115" s="242">
        <v>21</v>
      </c>
      <c r="M115" s="242">
        <f>G115*(1+L115/100)</f>
        <v>0</v>
      </c>
      <c r="N115" s="240">
        <v>3.916E-2</v>
      </c>
      <c r="O115" s="240">
        <f>ROUND(E115*N115,2)</f>
        <v>0.88</v>
      </c>
      <c r="P115" s="240">
        <v>0</v>
      </c>
      <c r="Q115" s="240">
        <f>ROUND(E115*P115,2)</f>
        <v>0</v>
      </c>
      <c r="R115" s="242" t="s">
        <v>248</v>
      </c>
      <c r="S115" s="242" t="s">
        <v>127</v>
      </c>
      <c r="T115" s="243" t="s">
        <v>127</v>
      </c>
      <c r="U115" s="223">
        <v>1.05</v>
      </c>
      <c r="V115" s="223">
        <f>ROUND(E115*U115,2)</f>
        <v>23.63</v>
      </c>
      <c r="W115" s="223"/>
      <c r="X115" s="223" t="s">
        <v>128</v>
      </c>
      <c r="Y115" s="223" t="s">
        <v>129</v>
      </c>
      <c r="Z115" s="213"/>
      <c r="AA115" s="213"/>
      <c r="AB115" s="213"/>
      <c r="AC115" s="213"/>
      <c r="AD115" s="213"/>
      <c r="AE115" s="213"/>
      <c r="AF115" s="213"/>
      <c r="AG115" s="213" t="s">
        <v>130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ht="22.5" outlineLevel="2" x14ac:dyDescent="0.2">
      <c r="A116" s="220"/>
      <c r="B116" s="221"/>
      <c r="C116" s="257" t="s">
        <v>266</v>
      </c>
      <c r="D116" s="245"/>
      <c r="E116" s="245"/>
      <c r="F116" s="245"/>
      <c r="G116" s="245"/>
      <c r="H116" s="223"/>
      <c r="I116" s="223"/>
      <c r="J116" s="223"/>
      <c r="K116" s="223"/>
      <c r="L116" s="223"/>
      <c r="M116" s="223"/>
      <c r="N116" s="222"/>
      <c r="O116" s="222"/>
      <c r="P116" s="222"/>
      <c r="Q116" s="222"/>
      <c r="R116" s="223"/>
      <c r="S116" s="223"/>
      <c r="T116" s="223"/>
      <c r="U116" s="223"/>
      <c r="V116" s="223"/>
      <c r="W116" s="223"/>
      <c r="X116" s="223"/>
      <c r="Y116" s="223"/>
      <c r="Z116" s="213"/>
      <c r="AA116" s="213"/>
      <c r="AB116" s="213"/>
      <c r="AC116" s="213"/>
      <c r="AD116" s="213"/>
      <c r="AE116" s="213"/>
      <c r="AF116" s="213"/>
      <c r="AG116" s="213" t="s">
        <v>132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44" t="str">
        <f>C116</f>
        <v>svislé nebo šikmé (odkloněné), půdorysně přímé nebo zalomené, stěn základových pasů ve volných nebo zapažených jámách, rýhách, šachtách, včetně případných vzpěr,</v>
      </c>
      <c r="BB116" s="213"/>
      <c r="BC116" s="213"/>
      <c r="BD116" s="213"/>
      <c r="BE116" s="213"/>
      <c r="BF116" s="213"/>
      <c r="BG116" s="213"/>
      <c r="BH116" s="213"/>
    </row>
    <row r="117" spans="1:60" outlineLevel="2" x14ac:dyDescent="0.2">
      <c r="A117" s="220"/>
      <c r="B117" s="221"/>
      <c r="C117" s="259" t="s">
        <v>267</v>
      </c>
      <c r="D117" s="227"/>
      <c r="E117" s="228">
        <v>8.25</v>
      </c>
      <c r="F117" s="223"/>
      <c r="G117" s="223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23"/>
      <c r="Z117" s="213"/>
      <c r="AA117" s="213"/>
      <c r="AB117" s="213"/>
      <c r="AC117" s="213"/>
      <c r="AD117" s="213"/>
      <c r="AE117" s="213"/>
      <c r="AF117" s="213"/>
      <c r="AG117" s="213" t="s">
        <v>136</v>
      </c>
      <c r="AH117" s="213">
        <v>0</v>
      </c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3" x14ac:dyDescent="0.2">
      <c r="A118" s="220"/>
      <c r="B118" s="221"/>
      <c r="C118" s="259" t="s">
        <v>268</v>
      </c>
      <c r="D118" s="227"/>
      <c r="E118" s="228">
        <v>8.25</v>
      </c>
      <c r="F118" s="223"/>
      <c r="G118" s="223"/>
      <c r="H118" s="223"/>
      <c r="I118" s="223"/>
      <c r="J118" s="223"/>
      <c r="K118" s="223"/>
      <c r="L118" s="223"/>
      <c r="M118" s="223"/>
      <c r="N118" s="222"/>
      <c r="O118" s="222"/>
      <c r="P118" s="222"/>
      <c r="Q118" s="222"/>
      <c r="R118" s="223"/>
      <c r="S118" s="223"/>
      <c r="T118" s="223"/>
      <c r="U118" s="223"/>
      <c r="V118" s="223"/>
      <c r="W118" s="223"/>
      <c r="X118" s="223"/>
      <c r="Y118" s="223"/>
      <c r="Z118" s="213"/>
      <c r="AA118" s="213"/>
      <c r="AB118" s="213"/>
      <c r="AC118" s="213"/>
      <c r="AD118" s="213"/>
      <c r="AE118" s="213"/>
      <c r="AF118" s="213"/>
      <c r="AG118" s="213" t="s">
        <v>136</v>
      </c>
      <c r="AH118" s="213">
        <v>0</v>
      </c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3" x14ac:dyDescent="0.2">
      <c r="A119" s="220"/>
      <c r="B119" s="221"/>
      <c r="C119" s="259" t="s">
        <v>269</v>
      </c>
      <c r="D119" s="227"/>
      <c r="E119" s="228">
        <v>6</v>
      </c>
      <c r="F119" s="223"/>
      <c r="G119" s="223"/>
      <c r="H119" s="223"/>
      <c r="I119" s="223"/>
      <c r="J119" s="223"/>
      <c r="K119" s="223"/>
      <c r="L119" s="223"/>
      <c r="M119" s="223"/>
      <c r="N119" s="222"/>
      <c r="O119" s="222"/>
      <c r="P119" s="222"/>
      <c r="Q119" s="222"/>
      <c r="R119" s="223"/>
      <c r="S119" s="223"/>
      <c r="T119" s="223"/>
      <c r="U119" s="223"/>
      <c r="V119" s="223"/>
      <c r="W119" s="223"/>
      <c r="X119" s="223"/>
      <c r="Y119" s="223"/>
      <c r="Z119" s="213"/>
      <c r="AA119" s="213"/>
      <c r="AB119" s="213"/>
      <c r="AC119" s="213"/>
      <c r="AD119" s="213"/>
      <c r="AE119" s="213"/>
      <c r="AF119" s="213"/>
      <c r="AG119" s="213" t="s">
        <v>136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37">
        <v>26</v>
      </c>
      <c r="B120" s="238" t="s">
        <v>270</v>
      </c>
      <c r="C120" s="256" t="s">
        <v>271</v>
      </c>
      <c r="D120" s="239" t="s">
        <v>191</v>
      </c>
      <c r="E120" s="240">
        <v>22.5</v>
      </c>
      <c r="F120" s="241"/>
      <c r="G120" s="242">
        <f>ROUND(E120*F120,2)</f>
        <v>0</v>
      </c>
      <c r="H120" s="241"/>
      <c r="I120" s="242">
        <f>ROUND(E120*H120,2)</f>
        <v>0</v>
      </c>
      <c r="J120" s="241"/>
      <c r="K120" s="242">
        <f>ROUND(E120*J120,2)</f>
        <v>0</v>
      </c>
      <c r="L120" s="242">
        <v>21</v>
      </c>
      <c r="M120" s="242">
        <f>G120*(1+L120/100)</f>
        <v>0</v>
      </c>
      <c r="N120" s="240">
        <v>0</v>
      </c>
      <c r="O120" s="240">
        <f>ROUND(E120*N120,2)</f>
        <v>0</v>
      </c>
      <c r="P120" s="240">
        <v>0</v>
      </c>
      <c r="Q120" s="240">
        <f>ROUND(E120*P120,2)</f>
        <v>0</v>
      </c>
      <c r="R120" s="242" t="s">
        <v>248</v>
      </c>
      <c r="S120" s="242" t="s">
        <v>127</v>
      </c>
      <c r="T120" s="243" t="s">
        <v>127</v>
      </c>
      <c r="U120" s="223">
        <v>0.32</v>
      </c>
      <c r="V120" s="223">
        <f>ROUND(E120*U120,2)</f>
        <v>7.2</v>
      </c>
      <c r="W120" s="223"/>
      <c r="X120" s="223" t="s">
        <v>128</v>
      </c>
      <c r="Y120" s="223" t="s">
        <v>129</v>
      </c>
      <c r="Z120" s="213"/>
      <c r="AA120" s="213"/>
      <c r="AB120" s="213"/>
      <c r="AC120" s="213"/>
      <c r="AD120" s="213"/>
      <c r="AE120" s="213"/>
      <c r="AF120" s="213"/>
      <c r="AG120" s="213" t="s">
        <v>130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ht="22.5" outlineLevel="2" x14ac:dyDescent="0.2">
      <c r="A121" s="220"/>
      <c r="B121" s="221"/>
      <c r="C121" s="257" t="s">
        <v>266</v>
      </c>
      <c r="D121" s="245"/>
      <c r="E121" s="245"/>
      <c r="F121" s="245"/>
      <c r="G121" s="245"/>
      <c r="H121" s="223"/>
      <c r="I121" s="223"/>
      <c r="J121" s="223"/>
      <c r="K121" s="223"/>
      <c r="L121" s="223"/>
      <c r="M121" s="223"/>
      <c r="N121" s="222"/>
      <c r="O121" s="222"/>
      <c r="P121" s="222"/>
      <c r="Q121" s="222"/>
      <c r="R121" s="223"/>
      <c r="S121" s="223"/>
      <c r="T121" s="223"/>
      <c r="U121" s="223"/>
      <c r="V121" s="223"/>
      <c r="W121" s="223"/>
      <c r="X121" s="223"/>
      <c r="Y121" s="223"/>
      <c r="Z121" s="213"/>
      <c r="AA121" s="213"/>
      <c r="AB121" s="213"/>
      <c r="AC121" s="213"/>
      <c r="AD121" s="213"/>
      <c r="AE121" s="213"/>
      <c r="AF121" s="213"/>
      <c r="AG121" s="213" t="s">
        <v>132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44" t="str">
        <f>C121</f>
        <v>svislé nebo šikmé (odkloněné), půdorysně přímé nebo zalomené, stěn základových pasů ve volných nebo zapažených jámách, rýhách, šachtách, včetně případných vzpěr,</v>
      </c>
      <c r="BB121" s="213"/>
      <c r="BC121" s="213"/>
      <c r="BD121" s="213"/>
      <c r="BE121" s="213"/>
      <c r="BF121" s="213"/>
      <c r="BG121" s="213"/>
      <c r="BH121" s="213"/>
    </row>
    <row r="122" spans="1:60" outlineLevel="2" x14ac:dyDescent="0.2">
      <c r="A122" s="220"/>
      <c r="B122" s="221"/>
      <c r="C122" s="258" t="s">
        <v>255</v>
      </c>
      <c r="D122" s="246"/>
      <c r="E122" s="246"/>
      <c r="F122" s="246"/>
      <c r="G122" s="246"/>
      <c r="H122" s="223"/>
      <c r="I122" s="223"/>
      <c r="J122" s="223"/>
      <c r="K122" s="223"/>
      <c r="L122" s="223"/>
      <c r="M122" s="223"/>
      <c r="N122" s="222"/>
      <c r="O122" s="222"/>
      <c r="P122" s="222"/>
      <c r="Q122" s="222"/>
      <c r="R122" s="223"/>
      <c r="S122" s="223"/>
      <c r="T122" s="223"/>
      <c r="U122" s="223"/>
      <c r="V122" s="223"/>
      <c r="W122" s="223"/>
      <c r="X122" s="223"/>
      <c r="Y122" s="223"/>
      <c r="Z122" s="213"/>
      <c r="AA122" s="213"/>
      <c r="AB122" s="213"/>
      <c r="AC122" s="213"/>
      <c r="AD122" s="213"/>
      <c r="AE122" s="213"/>
      <c r="AF122" s="213"/>
      <c r="AG122" s="213" t="s">
        <v>134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2" x14ac:dyDescent="0.2">
      <c r="A123" s="220"/>
      <c r="B123" s="221"/>
      <c r="C123" s="259" t="s">
        <v>272</v>
      </c>
      <c r="D123" s="227"/>
      <c r="E123" s="228">
        <v>22.5</v>
      </c>
      <c r="F123" s="223"/>
      <c r="G123" s="223"/>
      <c r="H123" s="223"/>
      <c r="I123" s="223"/>
      <c r="J123" s="223"/>
      <c r="K123" s="223"/>
      <c r="L123" s="223"/>
      <c r="M123" s="223"/>
      <c r="N123" s="222"/>
      <c r="O123" s="222"/>
      <c r="P123" s="222"/>
      <c r="Q123" s="222"/>
      <c r="R123" s="223"/>
      <c r="S123" s="223"/>
      <c r="T123" s="223"/>
      <c r="U123" s="223"/>
      <c r="V123" s="223"/>
      <c r="W123" s="223"/>
      <c r="X123" s="223"/>
      <c r="Y123" s="223"/>
      <c r="Z123" s="213"/>
      <c r="AA123" s="213"/>
      <c r="AB123" s="213"/>
      <c r="AC123" s="213"/>
      <c r="AD123" s="213"/>
      <c r="AE123" s="213"/>
      <c r="AF123" s="213"/>
      <c r="AG123" s="213" t="s">
        <v>136</v>
      </c>
      <c r="AH123" s="213">
        <v>5</v>
      </c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">
      <c r="A124" s="248">
        <v>27</v>
      </c>
      <c r="B124" s="249" t="s">
        <v>273</v>
      </c>
      <c r="C124" s="261" t="s">
        <v>274</v>
      </c>
      <c r="D124" s="250" t="s">
        <v>208</v>
      </c>
      <c r="E124" s="251">
        <v>1.3</v>
      </c>
      <c r="F124" s="252"/>
      <c r="G124" s="253">
        <f>ROUND(E124*F124,2)</f>
        <v>0</v>
      </c>
      <c r="H124" s="252"/>
      <c r="I124" s="253">
        <f>ROUND(E124*H124,2)</f>
        <v>0</v>
      </c>
      <c r="J124" s="252"/>
      <c r="K124" s="253">
        <f>ROUND(E124*J124,2)</f>
        <v>0</v>
      </c>
      <c r="L124" s="253">
        <v>21</v>
      </c>
      <c r="M124" s="253">
        <f>G124*(1+L124/100)</f>
        <v>0</v>
      </c>
      <c r="N124" s="251">
        <v>1.0211600000000001</v>
      </c>
      <c r="O124" s="251">
        <f>ROUND(E124*N124,2)</f>
        <v>1.33</v>
      </c>
      <c r="P124" s="251">
        <v>0</v>
      </c>
      <c r="Q124" s="251">
        <f>ROUND(E124*P124,2)</f>
        <v>0</v>
      </c>
      <c r="R124" s="253" t="s">
        <v>248</v>
      </c>
      <c r="S124" s="253" t="s">
        <v>127</v>
      </c>
      <c r="T124" s="254" t="s">
        <v>127</v>
      </c>
      <c r="U124" s="223">
        <v>23.530999999999999</v>
      </c>
      <c r="V124" s="223">
        <f>ROUND(E124*U124,2)</f>
        <v>30.59</v>
      </c>
      <c r="W124" s="223"/>
      <c r="X124" s="223" t="s">
        <v>128</v>
      </c>
      <c r="Y124" s="223" t="s">
        <v>129</v>
      </c>
      <c r="Z124" s="213"/>
      <c r="AA124" s="213"/>
      <c r="AB124" s="213"/>
      <c r="AC124" s="213"/>
      <c r="AD124" s="213"/>
      <c r="AE124" s="213"/>
      <c r="AF124" s="213"/>
      <c r="AG124" s="213" t="s">
        <v>130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37">
        <v>28</v>
      </c>
      <c r="B125" s="238" t="s">
        <v>275</v>
      </c>
      <c r="C125" s="256" t="s">
        <v>276</v>
      </c>
      <c r="D125" s="239" t="s">
        <v>125</v>
      </c>
      <c r="E125" s="240">
        <v>3.0840000000000001</v>
      </c>
      <c r="F125" s="241"/>
      <c r="G125" s="242">
        <f>ROUND(E125*F125,2)</f>
        <v>0</v>
      </c>
      <c r="H125" s="241"/>
      <c r="I125" s="242">
        <f>ROUND(E125*H125,2)</f>
        <v>0</v>
      </c>
      <c r="J125" s="241"/>
      <c r="K125" s="242">
        <f>ROUND(E125*J125,2)</f>
        <v>0</v>
      </c>
      <c r="L125" s="242">
        <v>21</v>
      </c>
      <c r="M125" s="242">
        <f>G125*(1+L125/100)</f>
        <v>0</v>
      </c>
      <c r="N125" s="240">
        <v>2.5249999999999999</v>
      </c>
      <c r="O125" s="240">
        <f>ROUND(E125*N125,2)</f>
        <v>7.79</v>
      </c>
      <c r="P125" s="240">
        <v>0</v>
      </c>
      <c r="Q125" s="240">
        <f>ROUND(E125*P125,2)</f>
        <v>0</v>
      </c>
      <c r="R125" s="242" t="s">
        <v>248</v>
      </c>
      <c r="S125" s="242" t="s">
        <v>127</v>
      </c>
      <c r="T125" s="243" t="s">
        <v>127</v>
      </c>
      <c r="U125" s="223">
        <v>2.3199999999999998</v>
      </c>
      <c r="V125" s="223">
        <f>ROUND(E125*U125,2)</f>
        <v>7.15</v>
      </c>
      <c r="W125" s="223"/>
      <c r="X125" s="223" t="s">
        <v>128</v>
      </c>
      <c r="Y125" s="223" t="s">
        <v>129</v>
      </c>
      <c r="Z125" s="213"/>
      <c r="AA125" s="213"/>
      <c r="AB125" s="213"/>
      <c r="AC125" s="213"/>
      <c r="AD125" s="213"/>
      <c r="AE125" s="213"/>
      <c r="AF125" s="213"/>
      <c r="AG125" s="213" t="s">
        <v>150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2" x14ac:dyDescent="0.2">
      <c r="A126" s="220"/>
      <c r="B126" s="221"/>
      <c r="C126" s="257" t="s">
        <v>277</v>
      </c>
      <c r="D126" s="245"/>
      <c r="E126" s="245"/>
      <c r="F126" s="245"/>
      <c r="G126" s="245"/>
      <c r="H126" s="223"/>
      <c r="I126" s="223"/>
      <c r="J126" s="223"/>
      <c r="K126" s="223"/>
      <c r="L126" s="223"/>
      <c r="M126" s="223"/>
      <c r="N126" s="222"/>
      <c r="O126" s="222"/>
      <c r="P126" s="222"/>
      <c r="Q126" s="222"/>
      <c r="R126" s="223"/>
      <c r="S126" s="223"/>
      <c r="T126" s="223"/>
      <c r="U126" s="223"/>
      <c r="V126" s="223"/>
      <c r="W126" s="223"/>
      <c r="X126" s="223"/>
      <c r="Y126" s="223"/>
      <c r="Z126" s="213"/>
      <c r="AA126" s="213"/>
      <c r="AB126" s="213"/>
      <c r="AC126" s="213"/>
      <c r="AD126" s="213"/>
      <c r="AE126" s="213"/>
      <c r="AF126" s="213"/>
      <c r="AG126" s="213" t="s">
        <v>132</v>
      </c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2" x14ac:dyDescent="0.2">
      <c r="A127" s="220"/>
      <c r="B127" s="221"/>
      <c r="C127" s="258" t="s">
        <v>278</v>
      </c>
      <c r="D127" s="246"/>
      <c r="E127" s="246"/>
      <c r="F127" s="246"/>
      <c r="G127" s="246"/>
      <c r="H127" s="223"/>
      <c r="I127" s="223"/>
      <c r="J127" s="223"/>
      <c r="K127" s="223"/>
      <c r="L127" s="223"/>
      <c r="M127" s="223"/>
      <c r="N127" s="222"/>
      <c r="O127" s="222"/>
      <c r="P127" s="222"/>
      <c r="Q127" s="222"/>
      <c r="R127" s="223"/>
      <c r="S127" s="223"/>
      <c r="T127" s="223"/>
      <c r="U127" s="223"/>
      <c r="V127" s="223"/>
      <c r="W127" s="223"/>
      <c r="X127" s="223"/>
      <c r="Y127" s="223"/>
      <c r="Z127" s="213"/>
      <c r="AA127" s="213"/>
      <c r="AB127" s="213"/>
      <c r="AC127" s="213"/>
      <c r="AD127" s="213"/>
      <c r="AE127" s="213"/>
      <c r="AF127" s="213"/>
      <c r="AG127" s="213" t="s">
        <v>134</v>
      </c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2" x14ac:dyDescent="0.2">
      <c r="A128" s="220"/>
      <c r="B128" s="221"/>
      <c r="C128" s="259" t="s">
        <v>279</v>
      </c>
      <c r="D128" s="227"/>
      <c r="E128" s="228">
        <v>1.3109999999999999</v>
      </c>
      <c r="F128" s="223"/>
      <c r="G128" s="223"/>
      <c r="H128" s="223"/>
      <c r="I128" s="223"/>
      <c r="J128" s="223"/>
      <c r="K128" s="223"/>
      <c r="L128" s="223"/>
      <c r="M128" s="223"/>
      <c r="N128" s="222"/>
      <c r="O128" s="222"/>
      <c r="P128" s="222"/>
      <c r="Q128" s="222"/>
      <c r="R128" s="223"/>
      <c r="S128" s="223"/>
      <c r="T128" s="223"/>
      <c r="U128" s="223"/>
      <c r="V128" s="223"/>
      <c r="W128" s="223"/>
      <c r="X128" s="223"/>
      <c r="Y128" s="223"/>
      <c r="Z128" s="213"/>
      <c r="AA128" s="213"/>
      <c r="AB128" s="213"/>
      <c r="AC128" s="213"/>
      <c r="AD128" s="213"/>
      <c r="AE128" s="213"/>
      <c r="AF128" s="213"/>
      <c r="AG128" s="213" t="s">
        <v>136</v>
      </c>
      <c r="AH128" s="213">
        <v>0</v>
      </c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3" x14ac:dyDescent="0.2">
      <c r="A129" s="220"/>
      <c r="B129" s="221"/>
      <c r="C129" s="259" t="s">
        <v>280</v>
      </c>
      <c r="D129" s="227"/>
      <c r="E129" s="228">
        <v>1.3109999999999999</v>
      </c>
      <c r="F129" s="223"/>
      <c r="G129" s="223"/>
      <c r="H129" s="223"/>
      <c r="I129" s="223"/>
      <c r="J129" s="223"/>
      <c r="K129" s="223"/>
      <c r="L129" s="223"/>
      <c r="M129" s="223"/>
      <c r="N129" s="222"/>
      <c r="O129" s="222"/>
      <c r="P129" s="222"/>
      <c r="Q129" s="222"/>
      <c r="R129" s="223"/>
      <c r="S129" s="223"/>
      <c r="T129" s="223"/>
      <c r="U129" s="223"/>
      <c r="V129" s="223"/>
      <c r="W129" s="223"/>
      <c r="X129" s="223"/>
      <c r="Y129" s="223"/>
      <c r="Z129" s="213"/>
      <c r="AA129" s="213"/>
      <c r="AB129" s="213"/>
      <c r="AC129" s="213"/>
      <c r="AD129" s="213"/>
      <c r="AE129" s="213"/>
      <c r="AF129" s="213"/>
      <c r="AG129" s="213" t="s">
        <v>136</v>
      </c>
      <c r="AH129" s="213">
        <v>0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3" x14ac:dyDescent="0.2">
      <c r="A130" s="220"/>
      <c r="B130" s="221"/>
      <c r="C130" s="259" t="s">
        <v>281</v>
      </c>
      <c r="D130" s="227"/>
      <c r="E130" s="228">
        <v>0.46200000000000002</v>
      </c>
      <c r="F130" s="223"/>
      <c r="G130" s="223"/>
      <c r="H130" s="223"/>
      <c r="I130" s="223"/>
      <c r="J130" s="223"/>
      <c r="K130" s="223"/>
      <c r="L130" s="223"/>
      <c r="M130" s="223"/>
      <c r="N130" s="222"/>
      <c r="O130" s="222"/>
      <c r="P130" s="222"/>
      <c r="Q130" s="222"/>
      <c r="R130" s="223"/>
      <c r="S130" s="223"/>
      <c r="T130" s="223"/>
      <c r="U130" s="223"/>
      <c r="V130" s="223"/>
      <c r="W130" s="223"/>
      <c r="X130" s="223"/>
      <c r="Y130" s="223"/>
      <c r="Z130" s="213"/>
      <c r="AA130" s="213"/>
      <c r="AB130" s="213"/>
      <c r="AC130" s="213"/>
      <c r="AD130" s="213"/>
      <c r="AE130" s="213"/>
      <c r="AF130" s="213"/>
      <c r="AG130" s="213" t="s">
        <v>136</v>
      </c>
      <c r="AH130" s="213">
        <v>0</v>
      </c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37">
        <v>29</v>
      </c>
      <c r="B131" s="238" t="s">
        <v>282</v>
      </c>
      <c r="C131" s="256" t="s">
        <v>283</v>
      </c>
      <c r="D131" s="239" t="s">
        <v>284</v>
      </c>
      <c r="E131" s="240">
        <v>4.7851999999999997</v>
      </c>
      <c r="F131" s="241"/>
      <c r="G131" s="242">
        <f>ROUND(E131*F131,2)</f>
        <v>0</v>
      </c>
      <c r="H131" s="241"/>
      <c r="I131" s="242">
        <f>ROUND(E131*H131,2)</f>
        <v>0</v>
      </c>
      <c r="J131" s="241"/>
      <c r="K131" s="242">
        <f>ROUND(E131*J131,2)</f>
        <v>0</v>
      </c>
      <c r="L131" s="242">
        <v>21</v>
      </c>
      <c r="M131" s="242">
        <f>G131*(1+L131/100)</f>
        <v>0</v>
      </c>
      <c r="N131" s="240">
        <v>0</v>
      </c>
      <c r="O131" s="240">
        <f>ROUND(E131*N131,2)</f>
        <v>0</v>
      </c>
      <c r="P131" s="240">
        <v>0</v>
      </c>
      <c r="Q131" s="240">
        <f>ROUND(E131*P131,2)</f>
        <v>0</v>
      </c>
      <c r="R131" s="242"/>
      <c r="S131" s="242" t="s">
        <v>127</v>
      </c>
      <c r="T131" s="243" t="s">
        <v>174</v>
      </c>
      <c r="U131" s="223">
        <v>0</v>
      </c>
      <c r="V131" s="223">
        <f>ROUND(E131*U131,2)</f>
        <v>0</v>
      </c>
      <c r="W131" s="223"/>
      <c r="X131" s="223" t="s">
        <v>213</v>
      </c>
      <c r="Y131" s="223" t="s">
        <v>129</v>
      </c>
      <c r="Z131" s="213"/>
      <c r="AA131" s="213"/>
      <c r="AB131" s="213"/>
      <c r="AC131" s="213"/>
      <c r="AD131" s="213"/>
      <c r="AE131" s="213"/>
      <c r="AF131" s="213"/>
      <c r="AG131" s="213" t="s">
        <v>214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2" x14ac:dyDescent="0.2">
      <c r="A132" s="220"/>
      <c r="B132" s="221"/>
      <c r="C132" s="260" t="s">
        <v>285</v>
      </c>
      <c r="D132" s="247"/>
      <c r="E132" s="247"/>
      <c r="F132" s="247"/>
      <c r="G132" s="247"/>
      <c r="H132" s="223"/>
      <c r="I132" s="223"/>
      <c r="J132" s="223"/>
      <c r="K132" s="223"/>
      <c r="L132" s="223"/>
      <c r="M132" s="223"/>
      <c r="N132" s="222"/>
      <c r="O132" s="222"/>
      <c r="P132" s="222"/>
      <c r="Q132" s="222"/>
      <c r="R132" s="223"/>
      <c r="S132" s="223"/>
      <c r="T132" s="223"/>
      <c r="U132" s="223"/>
      <c r="V132" s="223"/>
      <c r="W132" s="223"/>
      <c r="X132" s="223"/>
      <c r="Y132" s="223"/>
      <c r="Z132" s="213"/>
      <c r="AA132" s="213"/>
      <c r="AB132" s="213"/>
      <c r="AC132" s="213"/>
      <c r="AD132" s="213"/>
      <c r="AE132" s="213"/>
      <c r="AF132" s="213"/>
      <c r="AG132" s="213" t="s">
        <v>134</v>
      </c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2" x14ac:dyDescent="0.2">
      <c r="A133" s="220"/>
      <c r="B133" s="221"/>
      <c r="C133" s="259" t="s">
        <v>286</v>
      </c>
      <c r="D133" s="227"/>
      <c r="E133" s="228">
        <v>4.5831999999999997</v>
      </c>
      <c r="F133" s="223"/>
      <c r="G133" s="223"/>
      <c r="H133" s="223"/>
      <c r="I133" s="223"/>
      <c r="J133" s="223"/>
      <c r="K133" s="223"/>
      <c r="L133" s="223"/>
      <c r="M133" s="223"/>
      <c r="N133" s="222"/>
      <c r="O133" s="222"/>
      <c r="P133" s="222"/>
      <c r="Q133" s="222"/>
      <c r="R133" s="223"/>
      <c r="S133" s="223"/>
      <c r="T133" s="223"/>
      <c r="U133" s="223"/>
      <c r="V133" s="223"/>
      <c r="W133" s="223"/>
      <c r="X133" s="223"/>
      <c r="Y133" s="223"/>
      <c r="Z133" s="213"/>
      <c r="AA133" s="213"/>
      <c r="AB133" s="213"/>
      <c r="AC133" s="213"/>
      <c r="AD133" s="213"/>
      <c r="AE133" s="213"/>
      <c r="AF133" s="213"/>
      <c r="AG133" s="213" t="s">
        <v>136</v>
      </c>
      <c r="AH133" s="213">
        <v>0</v>
      </c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3" x14ac:dyDescent="0.2">
      <c r="A134" s="220"/>
      <c r="B134" s="221"/>
      <c r="C134" s="259" t="s">
        <v>287</v>
      </c>
      <c r="D134" s="227"/>
      <c r="E134" s="228">
        <v>0.20200000000000001</v>
      </c>
      <c r="F134" s="223"/>
      <c r="G134" s="223"/>
      <c r="H134" s="223"/>
      <c r="I134" s="223"/>
      <c r="J134" s="223"/>
      <c r="K134" s="223"/>
      <c r="L134" s="223"/>
      <c r="M134" s="223"/>
      <c r="N134" s="222"/>
      <c r="O134" s="222"/>
      <c r="P134" s="222"/>
      <c r="Q134" s="222"/>
      <c r="R134" s="223"/>
      <c r="S134" s="223"/>
      <c r="T134" s="223"/>
      <c r="U134" s="223"/>
      <c r="V134" s="223"/>
      <c r="W134" s="223"/>
      <c r="X134" s="223"/>
      <c r="Y134" s="223"/>
      <c r="Z134" s="213"/>
      <c r="AA134" s="213"/>
      <c r="AB134" s="213"/>
      <c r="AC134" s="213"/>
      <c r="AD134" s="213"/>
      <c r="AE134" s="213"/>
      <c r="AF134" s="213"/>
      <c r="AG134" s="213" t="s">
        <v>136</v>
      </c>
      <c r="AH134" s="213">
        <v>0</v>
      </c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">
      <c r="A135" s="237">
        <v>30</v>
      </c>
      <c r="B135" s="238" t="s">
        <v>288</v>
      </c>
      <c r="C135" s="256" t="s">
        <v>289</v>
      </c>
      <c r="D135" s="239" t="s">
        <v>290</v>
      </c>
      <c r="E135" s="240">
        <v>35.75</v>
      </c>
      <c r="F135" s="241"/>
      <c r="G135" s="242">
        <f>ROUND(E135*F135,2)</f>
        <v>0</v>
      </c>
      <c r="H135" s="241"/>
      <c r="I135" s="242">
        <f>ROUND(E135*H135,2)</f>
        <v>0</v>
      </c>
      <c r="J135" s="241"/>
      <c r="K135" s="242">
        <f>ROUND(E135*J135,2)</f>
        <v>0</v>
      </c>
      <c r="L135" s="242">
        <v>21</v>
      </c>
      <c r="M135" s="242">
        <f>G135*(1+L135/100)</f>
        <v>0</v>
      </c>
      <c r="N135" s="240">
        <v>0</v>
      </c>
      <c r="O135" s="240">
        <f>ROUND(E135*N135,2)</f>
        <v>0</v>
      </c>
      <c r="P135" s="240">
        <v>0</v>
      </c>
      <c r="Q135" s="240">
        <f>ROUND(E135*P135,2)</f>
        <v>0</v>
      </c>
      <c r="R135" s="242"/>
      <c r="S135" s="242" t="s">
        <v>127</v>
      </c>
      <c r="T135" s="243" t="s">
        <v>174</v>
      </c>
      <c r="U135" s="223">
        <v>0</v>
      </c>
      <c r="V135" s="223">
        <f>ROUND(E135*U135,2)</f>
        <v>0</v>
      </c>
      <c r="W135" s="223"/>
      <c r="X135" s="223" t="s">
        <v>213</v>
      </c>
      <c r="Y135" s="223" t="s">
        <v>129</v>
      </c>
      <c r="Z135" s="213"/>
      <c r="AA135" s="213"/>
      <c r="AB135" s="213"/>
      <c r="AC135" s="213"/>
      <c r="AD135" s="213"/>
      <c r="AE135" s="213"/>
      <c r="AF135" s="213"/>
      <c r="AG135" s="213" t="s">
        <v>214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2" x14ac:dyDescent="0.2">
      <c r="A136" s="220"/>
      <c r="B136" s="221"/>
      <c r="C136" s="260" t="s">
        <v>291</v>
      </c>
      <c r="D136" s="247"/>
      <c r="E136" s="247"/>
      <c r="F136" s="247"/>
      <c r="G136" s="247"/>
      <c r="H136" s="223"/>
      <c r="I136" s="223"/>
      <c r="J136" s="223"/>
      <c r="K136" s="223"/>
      <c r="L136" s="223"/>
      <c r="M136" s="223"/>
      <c r="N136" s="222"/>
      <c r="O136" s="222"/>
      <c r="P136" s="222"/>
      <c r="Q136" s="222"/>
      <c r="R136" s="223"/>
      <c r="S136" s="223"/>
      <c r="T136" s="223"/>
      <c r="U136" s="223"/>
      <c r="V136" s="223"/>
      <c r="W136" s="223"/>
      <c r="X136" s="223"/>
      <c r="Y136" s="223"/>
      <c r="Z136" s="213"/>
      <c r="AA136" s="213"/>
      <c r="AB136" s="213"/>
      <c r="AC136" s="213"/>
      <c r="AD136" s="213"/>
      <c r="AE136" s="213"/>
      <c r="AF136" s="213"/>
      <c r="AG136" s="213" t="s">
        <v>134</v>
      </c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2" x14ac:dyDescent="0.2">
      <c r="A137" s="220"/>
      <c r="B137" s="221"/>
      <c r="C137" s="259" t="s">
        <v>292</v>
      </c>
      <c r="D137" s="227"/>
      <c r="E137" s="228">
        <v>35.75</v>
      </c>
      <c r="F137" s="223"/>
      <c r="G137" s="223"/>
      <c r="H137" s="223"/>
      <c r="I137" s="223"/>
      <c r="J137" s="223"/>
      <c r="K137" s="223"/>
      <c r="L137" s="223"/>
      <c r="M137" s="223"/>
      <c r="N137" s="222"/>
      <c r="O137" s="222"/>
      <c r="P137" s="222"/>
      <c r="Q137" s="222"/>
      <c r="R137" s="223"/>
      <c r="S137" s="223"/>
      <c r="T137" s="223"/>
      <c r="U137" s="223"/>
      <c r="V137" s="223"/>
      <c r="W137" s="223"/>
      <c r="X137" s="223"/>
      <c r="Y137" s="223"/>
      <c r="Z137" s="213"/>
      <c r="AA137" s="213"/>
      <c r="AB137" s="213"/>
      <c r="AC137" s="213"/>
      <c r="AD137" s="213"/>
      <c r="AE137" s="213"/>
      <c r="AF137" s="213"/>
      <c r="AG137" s="213" t="s">
        <v>136</v>
      </c>
      <c r="AH137" s="213">
        <v>0</v>
      </c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37">
        <v>31</v>
      </c>
      <c r="B138" s="238" t="s">
        <v>293</v>
      </c>
      <c r="C138" s="256" t="s">
        <v>294</v>
      </c>
      <c r="D138" s="239" t="s">
        <v>295</v>
      </c>
      <c r="E138" s="240">
        <v>96</v>
      </c>
      <c r="F138" s="241"/>
      <c r="G138" s="242">
        <f>ROUND(E138*F138,2)</f>
        <v>0</v>
      </c>
      <c r="H138" s="241"/>
      <c r="I138" s="242">
        <f>ROUND(E138*H138,2)</f>
        <v>0</v>
      </c>
      <c r="J138" s="241"/>
      <c r="K138" s="242">
        <f>ROUND(E138*J138,2)</f>
        <v>0</v>
      </c>
      <c r="L138" s="242">
        <v>21</v>
      </c>
      <c r="M138" s="242">
        <f>G138*(1+L138/100)</f>
        <v>0</v>
      </c>
      <c r="N138" s="240">
        <v>0</v>
      </c>
      <c r="O138" s="240">
        <f>ROUND(E138*N138,2)</f>
        <v>0</v>
      </c>
      <c r="P138" s="240">
        <v>0</v>
      </c>
      <c r="Q138" s="240">
        <f>ROUND(E138*P138,2)</f>
        <v>0</v>
      </c>
      <c r="R138" s="242"/>
      <c r="S138" s="242" t="s">
        <v>127</v>
      </c>
      <c r="T138" s="243" t="s">
        <v>174</v>
      </c>
      <c r="U138" s="223">
        <v>0</v>
      </c>
      <c r="V138" s="223">
        <f>ROUND(E138*U138,2)</f>
        <v>0</v>
      </c>
      <c r="W138" s="223"/>
      <c r="X138" s="223" t="s">
        <v>213</v>
      </c>
      <c r="Y138" s="223" t="s">
        <v>129</v>
      </c>
      <c r="Z138" s="213"/>
      <c r="AA138" s="213"/>
      <c r="AB138" s="213"/>
      <c r="AC138" s="213"/>
      <c r="AD138" s="213"/>
      <c r="AE138" s="213"/>
      <c r="AF138" s="213"/>
      <c r="AG138" s="213" t="s">
        <v>214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2" x14ac:dyDescent="0.2">
      <c r="A139" s="220"/>
      <c r="B139" s="221"/>
      <c r="C139" s="260" t="s">
        <v>296</v>
      </c>
      <c r="D139" s="247"/>
      <c r="E139" s="247"/>
      <c r="F139" s="247"/>
      <c r="G139" s="247"/>
      <c r="H139" s="223"/>
      <c r="I139" s="223"/>
      <c r="J139" s="223"/>
      <c r="K139" s="223"/>
      <c r="L139" s="223"/>
      <c r="M139" s="223"/>
      <c r="N139" s="222"/>
      <c r="O139" s="222"/>
      <c r="P139" s="222"/>
      <c r="Q139" s="222"/>
      <c r="R139" s="223"/>
      <c r="S139" s="223"/>
      <c r="T139" s="223"/>
      <c r="U139" s="223"/>
      <c r="V139" s="223"/>
      <c r="W139" s="223"/>
      <c r="X139" s="223"/>
      <c r="Y139" s="223"/>
      <c r="Z139" s="213"/>
      <c r="AA139" s="213"/>
      <c r="AB139" s="213"/>
      <c r="AC139" s="213"/>
      <c r="AD139" s="213"/>
      <c r="AE139" s="213"/>
      <c r="AF139" s="213"/>
      <c r="AG139" s="213" t="s">
        <v>134</v>
      </c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3" x14ac:dyDescent="0.2">
      <c r="A140" s="220"/>
      <c r="B140" s="221"/>
      <c r="C140" s="262" t="s">
        <v>182</v>
      </c>
      <c r="D140" s="224"/>
      <c r="E140" s="225"/>
      <c r="F140" s="226"/>
      <c r="G140" s="226"/>
      <c r="H140" s="223"/>
      <c r="I140" s="223"/>
      <c r="J140" s="223"/>
      <c r="K140" s="223"/>
      <c r="L140" s="223"/>
      <c r="M140" s="223"/>
      <c r="N140" s="222"/>
      <c r="O140" s="222"/>
      <c r="P140" s="222"/>
      <c r="Q140" s="222"/>
      <c r="R140" s="223"/>
      <c r="S140" s="223"/>
      <c r="T140" s="223"/>
      <c r="U140" s="223"/>
      <c r="V140" s="223"/>
      <c r="W140" s="223"/>
      <c r="X140" s="223"/>
      <c r="Y140" s="223"/>
      <c r="Z140" s="213"/>
      <c r="AA140" s="213"/>
      <c r="AB140" s="213"/>
      <c r="AC140" s="213"/>
      <c r="AD140" s="213"/>
      <c r="AE140" s="213"/>
      <c r="AF140" s="213"/>
      <c r="AG140" s="213" t="s">
        <v>134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ht="22.5" outlineLevel="3" x14ac:dyDescent="0.2">
      <c r="A141" s="220"/>
      <c r="B141" s="221"/>
      <c r="C141" s="258" t="s">
        <v>297</v>
      </c>
      <c r="D141" s="246"/>
      <c r="E141" s="246"/>
      <c r="F141" s="246"/>
      <c r="G141" s="246"/>
      <c r="H141" s="223"/>
      <c r="I141" s="223"/>
      <c r="J141" s="223"/>
      <c r="K141" s="223"/>
      <c r="L141" s="223"/>
      <c r="M141" s="223"/>
      <c r="N141" s="222"/>
      <c r="O141" s="222"/>
      <c r="P141" s="222"/>
      <c r="Q141" s="222"/>
      <c r="R141" s="223"/>
      <c r="S141" s="223"/>
      <c r="T141" s="223"/>
      <c r="U141" s="223"/>
      <c r="V141" s="223"/>
      <c r="W141" s="223"/>
      <c r="X141" s="223"/>
      <c r="Y141" s="223"/>
      <c r="Z141" s="213"/>
      <c r="AA141" s="213"/>
      <c r="AB141" s="213"/>
      <c r="AC141" s="213"/>
      <c r="AD141" s="213"/>
      <c r="AE141" s="213"/>
      <c r="AF141" s="213"/>
      <c r="AG141" s="213" t="s">
        <v>134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44" t="str">
        <f>C141</f>
        <v>položka obsahuje tlakové a tahové hlavice 250/250/25mm z oceli S235JR s nátrubkem z oceli 11 353.0, délka kořene min. 3,0m s injektáží po 0,50m.</v>
      </c>
      <c r="BB141" s="213"/>
      <c r="BC141" s="213"/>
      <c r="BD141" s="213"/>
      <c r="BE141" s="213"/>
      <c r="BF141" s="213"/>
      <c r="BG141" s="213"/>
      <c r="BH141" s="213"/>
    </row>
    <row r="142" spans="1:60" outlineLevel="3" x14ac:dyDescent="0.2">
      <c r="A142" s="220"/>
      <c r="B142" s="221"/>
      <c r="C142" s="262" t="s">
        <v>182</v>
      </c>
      <c r="D142" s="224"/>
      <c r="E142" s="225"/>
      <c r="F142" s="226"/>
      <c r="G142" s="226"/>
      <c r="H142" s="223"/>
      <c r="I142" s="223"/>
      <c r="J142" s="223"/>
      <c r="K142" s="223"/>
      <c r="L142" s="223"/>
      <c r="M142" s="223"/>
      <c r="N142" s="222"/>
      <c r="O142" s="222"/>
      <c r="P142" s="222"/>
      <c r="Q142" s="222"/>
      <c r="R142" s="223"/>
      <c r="S142" s="223"/>
      <c r="T142" s="223"/>
      <c r="U142" s="223"/>
      <c r="V142" s="223"/>
      <c r="W142" s="223"/>
      <c r="X142" s="223"/>
      <c r="Y142" s="223"/>
      <c r="Z142" s="213"/>
      <c r="AA142" s="213"/>
      <c r="AB142" s="213"/>
      <c r="AC142" s="213"/>
      <c r="AD142" s="213"/>
      <c r="AE142" s="213"/>
      <c r="AF142" s="213"/>
      <c r="AG142" s="213" t="s">
        <v>134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3" x14ac:dyDescent="0.2">
      <c r="A143" s="220"/>
      <c r="B143" s="221"/>
      <c r="C143" s="258" t="s">
        <v>298</v>
      </c>
      <c r="D143" s="246"/>
      <c r="E143" s="246"/>
      <c r="F143" s="246"/>
      <c r="G143" s="246"/>
      <c r="H143" s="223"/>
      <c r="I143" s="223"/>
      <c r="J143" s="223"/>
      <c r="K143" s="223"/>
      <c r="L143" s="223"/>
      <c r="M143" s="223"/>
      <c r="N143" s="222"/>
      <c r="O143" s="222"/>
      <c r="P143" s="222"/>
      <c r="Q143" s="222"/>
      <c r="R143" s="223"/>
      <c r="S143" s="223"/>
      <c r="T143" s="223"/>
      <c r="U143" s="223"/>
      <c r="V143" s="223"/>
      <c r="W143" s="223"/>
      <c r="X143" s="223"/>
      <c r="Y143" s="223"/>
      <c r="Z143" s="213"/>
      <c r="AA143" s="213"/>
      <c r="AB143" s="213"/>
      <c r="AC143" s="213"/>
      <c r="AD143" s="213"/>
      <c r="AE143" s="213"/>
      <c r="AF143" s="213"/>
      <c r="AG143" s="213" t="s">
        <v>134</v>
      </c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2" x14ac:dyDescent="0.2">
      <c r="A144" s="220"/>
      <c r="B144" s="221"/>
      <c r="C144" s="259" t="s">
        <v>299</v>
      </c>
      <c r="D144" s="227"/>
      <c r="E144" s="228">
        <v>48</v>
      </c>
      <c r="F144" s="223"/>
      <c r="G144" s="223"/>
      <c r="H144" s="223"/>
      <c r="I144" s="223"/>
      <c r="J144" s="223"/>
      <c r="K144" s="223"/>
      <c r="L144" s="223"/>
      <c r="M144" s="223"/>
      <c r="N144" s="222"/>
      <c r="O144" s="222"/>
      <c r="P144" s="222"/>
      <c r="Q144" s="222"/>
      <c r="R144" s="223"/>
      <c r="S144" s="223"/>
      <c r="T144" s="223"/>
      <c r="U144" s="223"/>
      <c r="V144" s="223"/>
      <c r="W144" s="223"/>
      <c r="X144" s="223"/>
      <c r="Y144" s="223"/>
      <c r="Z144" s="213"/>
      <c r="AA144" s="213"/>
      <c r="AB144" s="213"/>
      <c r="AC144" s="213"/>
      <c r="AD144" s="213"/>
      <c r="AE144" s="213"/>
      <c r="AF144" s="213"/>
      <c r="AG144" s="213" t="s">
        <v>136</v>
      </c>
      <c r="AH144" s="213">
        <v>0</v>
      </c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3" x14ac:dyDescent="0.2">
      <c r="A145" s="220"/>
      <c r="B145" s="221"/>
      <c r="C145" s="259" t="s">
        <v>300</v>
      </c>
      <c r="D145" s="227"/>
      <c r="E145" s="228">
        <v>48</v>
      </c>
      <c r="F145" s="223"/>
      <c r="G145" s="223"/>
      <c r="H145" s="223"/>
      <c r="I145" s="223"/>
      <c r="J145" s="223"/>
      <c r="K145" s="223"/>
      <c r="L145" s="223"/>
      <c r="M145" s="223"/>
      <c r="N145" s="222"/>
      <c r="O145" s="222"/>
      <c r="P145" s="222"/>
      <c r="Q145" s="222"/>
      <c r="R145" s="223"/>
      <c r="S145" s="223"/>
      <c r="T145" s="223"/>
      <c r="U145" s="223"/>
      <c r="V145" s="223"/>
      <c r="W145" s="223"/>
      <c r="X145" s="223"/>
      <c r="Y145" s="223"/>
      <c r="Z145" s="213"/>
      <c r="AA145" s="213"/>
      <c r="AB145" s="213"/>
      <c r="AC145" s="213"/>
      <c r="AD145" s="213"/>
      <c r="AE145" s="213"/>
      <c r="AF145" s="213"/>
      <c r="AG145" s="213" t="s">
        <v>136</v>
      </c>
      <c r="AH145" s="213">
        <v>0</v>
      </c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1" x14ac:dyDescent="0.2">
      <c r="A146" s="237">
        <v>32</v>
      </c>
      <c r="B146" s="238" t="s">
        <v>301</v>
      </c>
      <c r="C146" s="256" t="s">
        <v>302</v>
      </c>
      <c r="D146" s="239" t="s">
        <v>295</v>
      </c>
      <c r="E146" s="240">
        <v>96</v>
      </c>
      <c r="F146" s="241"/>
      <c r="G146" s="242">
        <f>ROUND(E146*F146,2)</f>
        <v>0</v>
      </c>
      <c r="H146" s="241"/>
      <c r="I146" s="242">
        <f>ROUND(E146*H146,2)</f>
        <v>0</v>
      </c>
      <c r="J146" s="241"/>
      <c r="K146" s="242">
        <f>ROUND(E146*J146,2)</f>
        <v>0</v>
      </c>
      <c r="L146" s="242">
        <v>21</v>
      </c>
      <c r="M146" s="242">
        <f>G146*(1+L146/100)</f>
        <v>0</v>
      </c>
      <c r="N146" s="240">
        <v>2.8600000000000001E-3</v>
      </c>
      <c r="O146" s="240">
        <f>ROUND(E146*N146,2)</f>
        <v>0.27</v>
      </c>
      <c r="P146" s="240">
        <v>0</v>
      </c>
      <c r="Q146" s="240">
        <f>ROUND(E146*P146,2)</f>
        <v>0</v>
      </c>
      <c r="R146" s="242"/>
      <c r="S146" s="242" t="s">
        <v>127</v>
      </c>
      <c r="T146" s="243" t="s">
        <v>174</v>
      </c>
      <c r="U146" s="223">
        <v>0</v>
      </c>
      <c r="V146" s="223">
        <f>ROUND(E146*U146,2)</f>
        <v>0</v>
      </c>
      <c r="W146" s="223"/>
      <c r="X146" s="223" t="s">
        <v>213</v>
      </c>
      <c r="Y146" s="223" t="s">
        <v>129</v>
      </c>
      <c r="Z146" s="213"/>
      <c r="AA146" s="213"/>
      <c r="AB146" s="213"/>
      <c r="AC146" s="213"/>
      <c r="AD146" s="213"/>
      <c r="AE146" s="213"/>
      <c r="AF146" s="213"/>
      <c r="AG146" s="213" t="s">
        <v>214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2" x14ac:dyDescent="0.2">
      <c r="A147" s="220"/>
      <c r="B147" s="221"/>
      <c r="C147" s="260" t="s">
        <v>303</v>
      </c>
      <c r="D147" s="247"/>
      <c r="E147" s="247"/>
      <c r="F147" s="247"/>
      <c r="G147" s="247"/>
      <c r="H147" s="223"/>
      <c r="I147" s="223"/>
      <c r="J147" s="223"/>
      <c r="K147" s="223"/>
      <c r="L147" s="223"/>
      <c r="M147" s="223"/>
      <c r="N147" s="222"/>
      <c r="O147" s="222"/>
      <c r="P147" s="222"/>
      <c r="Q147" s="222"/>
      <c r="R147" s="223"/>
      <c r="S147" s="223"/>
      <c r="T147" s="223"/>
      <c r="U147" s="223"/>
      <c r="V147" s="223"/>
      <c r="W147" s="223"/>
      <c r="X147" s="223"/>
      <c r="Y147" s="223"/>
      <c r="Z147" s="213"/>
      <c r="AA147" s="213"/>
      <c r="AB147" s="213"/>
      <c r="AC147" s="213"/>
      <c r="AD147" s="213"/>
      <c r="AE147" s="213"/>
      <c r="AF147" s="213"/>
      <c r="AG147" s="213" t="s">
        <v>134</v>
      </c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2" x14ac:dyDescent="0.2">
      <c r="A148" s="220"/>
      <c r="B148" s="221"/>
      <c r="C148" s="259" t="s">
        <v>304</v>
      </c>
      <c r="D148" s="227"/>
      <c r="E148" s="228">
        <v>96</v>
      </c>
      <c r="F148" s="223"/>
      <c r="G148" s="223"/>
      <c r="H148" s="223"/>
      <c r="I148" s="223"/>
      <c r="J148" s="223"/>
      <c r="K148" s="223"/>
      <c r="L148" s="223"/>
      <c r="M148" s="223"/>
      <c r="N148" s="222"/>
      <c r="O148" s="222"/>
      <c r="P148" s="222"/>
      <c r="Q148" s="222"/>
      <c r="R148" s="223"/>
      <c r="S148" s="223"/>
      <c r="T148" s="223"/>
      <c r="U148" s="223"/>
      <c r="V148" s="223"/>
      <c r="W148" s="223"/>
      <c r="X148" s="223"/>
      <c r="Y148" s="223"/>
      <c r="Z148" s="213"/>
      <c r="AA148" s="213"/>
      <c r="AB148" s="213"/>
      <c r="AC148" s="213"/>
      <c r="AD148" s="213"/>
      <c r="AE148" s="213"/>
      <c r="AF148" s="213"/>
      <c r="AG148" s="213" t="s">
        <v>136</v>
      </c>
      <c r="AH148" s="213">
        <v>0</v>
      </c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">
      <c r="A149" s="237">
        <v>33</v>
      </c>
      <c r="B149" s="238" t="s">
        <v>305</v>
      </c>
      <c r="C149" s="256" t="s">
        <v>306</v>
      </c>
      <c r="D149" s="239" t="s">
        <v>295</v>
      </c>
      <c r="E149" s="240">
        <v>120</v>
      </c>
      <c r="F149" s="241"/>
      <c r="G149" s="242">
        <f>ROUND(E149*F149,2)</f>
        <v>0</v>
      </c>
      <c r="H149" s="241"/>
      <c r="I149" s="242">
        <f>ROUND(E149*H149,2)</f>
        <v>0</v>
      </c>
      <c r="J149" s="241"/>
      <c r="K149" s="242">
        <f>ROUND(E149*J149,2)</f>
        <v>0</v>
      </c>
      <c r="L149" s="242">
        <v>21</v>
      </c>
      <c r="M149" s="242">
        <f>G149*(1+L149/100)</f>
        <v>0</v>
      </c>
      <c r="N149" s="240">
        <v>5.1599999999999997E-3</v>
      </c>
      <c r="O149" s="240">
        <f>ROUND(E149*N149,2)</f>
        <v>0.62</v>
      </c>
      <c r="P149" s="240">
        <v>0</v>
      </c>
      <c r="Q149" s="240">
        <f>ROUND(E149*P149,2)</f>
        <v>0</v>
      </c>
      <c r="R149" s="242"/>
      <c r="S149" s="242" t="s">
        <v>127</v>
      </c>
      <c r="T149" s="243" t="s">
        <v>174</v>
      </c>
      <c r="U149" s="223">
        <v>0</v>
      </c>
      <c r="V149" s="223">
        <f>ROUND(E149*U149,2)</f>
        <v>0</v>
      </c>
      <c r="W149" s="223"/>
      <c r="X149" s="223" t="s">
        <v>213</v>
      </c>
      <c r="Y149" s="223" t="s">
        <v>129</v>
      </c>
      <c r="Z149" s="213"/>
      <c r="AA149" s="213"/>
      <c r="AB149" s="213"/>
      <c r="AC149" s="213"/>
      <c r="AD149" s="213"/>
      <c r="AE149" s="213"/>
      <c r="AF149" s="213"/>
      <c r="AG149" s="213" t="s">
        <v>214</v>
      </c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2" x14ac:dyDescent="0.2">
      <c r="A150" s="220"/>
      <c r="B150" s="221"/>
      <c r="C150" s="260" t="s">
        <v>307</v>
      </c>
      <c r="D150" s="247"/>
      <c r="E150" s="247"/>
      <c r="F150" s="247"/>
      <c r="G150" s="247"/>
      <c r="H150" s="223"/>
      <c r="I150" s="223"/>
      <c r="J150" s="223"/>
      <c r="K150" s="223"/>
      <c r="L150" s="223"/>
      <c r="M150" s="223"/>
      <c r="N150" s="222"/>
      <c r="O150" s="222"/>
      <c r="P150" s="222"/>
      <c r="Q150" s="222"/>
      <c r="R150" s="223"/>
      <c r="S150" s="223"/>
      <c r="T150" s="223"/>
      <c r="U150" s="223"/>
      <c r="V150" s="223"/>
      <c r="W150" s="223"/>
      <c r="X150" s="223"/>
      <c r="Y150" s="223"/>
      <c r="Z150" s="213"/>
      <c r="AA150" s="213"/>
      <c r="AB150" s="213"/>
      <c r="AC150" s="213"/>
      <c r="AD150" s="213"/>
      <c r="AE150" s="213"/>
      <c r="AF150" s="213"/>
      <c r="AG150" s="213" t="s">
        <v>134</v>
      </c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2" x14ac:dyDescent="0.2">
      <c r="A151" s="220"/>
      <c r="B151" s="221"/>
      <c r="C151" s="259" t="s">
        <v>308</v>
      </c>
      <c r="D151" s="227"/>
      <c r="E151" s="228">
        <v>120</v>
      </c>
      <c r="F151" s="223"/>
      <c r="G151" s="223"/>
      <c r="H151" s="223"/>
      <c r="I151" s="223"/>
      <c r="J151" s="223"/>
      <c r="K151" s="223"/>
      <c r="L151" s="223"/>
      <c r="M151" s="223"/>
      <c r="N151" s="222"/>
      <c r="O151" s="222"/>
      <c r="P151" s="222"/>
      <c r="Q151" s="222"/>
      <c r="R151" s="223"/>
      <c r="S151" s="223"/>
      <c r="T151" s="223"/>
      <c r="U151" s="223"/>
      <c r="V151" s="223"/>
      <c r="W151" s="223"/>
      <c r="X151" s="223"/>
      <c r="Y151" s="223"/>
      <c r="Z151" s="213"/>
      <c r="AA151" s="213"/>
      <c r="AB151" s="213"/>
      <c r="AC151" s="213"/>
      <c r="AD151" s="213"/>
      <c r="AE151" s="213"/>
      <c r="AF151" s="213"/>
      <c r="AG151" s="213" t="s">
        <v>136</v>
      </c>
      <c r="AH151" s="213">
        <v>0</v>
      </c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">
      <c r="A152" s="237">
        <v>34</v>
      </c>
      <c r="B152" s="238" t="s">
        <v>309</v>
      </c>
      <c r="C152" s="256" t="s">
        <v>310</v>
      </c>
      <c r="D152" s="239" t="s">
        <v>311</v>
      </c>
      <c r="E152" s="240">
        <v>0.9375</v>
      </c>
      <c r="F152" s="241"/>
      <c r="G152" s="242">
        <f>ROUND(E152*F152,2)</f>
        <v>0</v>
      </c>
      <c r="H152" s="241"/>
      <c r="I152" s="242">
        <f>ROUND(E152*H152,2)</f>
        <v>0</v>
      </c>
      <c r="J152" s="241"/>
      <c r="K152" s="242">
        <f>ROUND(E152*J152,2)</f>
        <v>0</v>
      </c>
      <c r="L152" s="242">
        <v>21</v>
      </c>
      <c r="M152" s="242">
        <f>G152*(1+L152/100)</f>
        <v>0</v>
      </c>
      <c r="N152" s="240">
        <v>2.5</v>
      </c>
      <c r="O152" s="240">
        <f>ROUND(E152*N152,2)</f>
        <v>2.34</v>
      </c>
      <c r="P152" s="240">
        <v>0</v>
      </c>
      <c r="Q152" s="240">
        <f>ROUND(E152*P152,2)</f>
        <v>0</v>
      </c>
      <c r="R152" s="242"/>
      <c r="S152" s="242" t="s">
        <v>312</v>
      </c>
      <c r="T152" s="243" t="s">
        <v>174</v>
      </c>
      <c r="U152" s="223">
        <v>0</v>
      </c>
      <c r="V152" s="223">
        <f>ROUND(E152*U152,2)</f>
        <v>0</v>
      </c>
      <c r="W152" s="223"/>
      <c r="X152" s="223" t="s">
        <v>223</v>
      </c>
      <c r="Y152" s="223" t="s">
        <v>129</v>
      </c>
      <c r="Z152" s="213"/>
      <c r="AA152" s="213"/>
      <c r="AB152" s="213"/>
      <c r="AC152" s="213"/>
      <c r="AD152" s="213"/>
      <c r="AE152" s="213"/>
      <c r="AF152" s="213"/>
      <c r="AG152" s="213" t="s">
        <v>313</v>
      </c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2" x14ac:dyDescent="0.2">
      <c r="A153" s="220"/>
      <c r="B153" s="221"/>
      <c r="C153" s="260" t="s">
        <v>245</v>
      </c>
      <c r="D153" s="247"/>
      <c r="E153" s="247"/>
      <c r="F153" s="247"/>
      <c r="G153" s="247"/>
      <c r="H153" s="223"/>
      <c r="I153" s="223"/>
      <c r="J153" s="223"/>
      <c r="K153" s="223"/>
      <c r="L153" s="223"/>
      <c r="M153" s="223"/>
      <c r="N153" s="222"/>
      <c r="O153" s="222"/>
      <c r="P153" s="222"/>
      <c r="Q153" s="222"/>
      <c r="R153" s="223"/>
      <c r="S153" s="223"/>
      <c r="T153" s="223"/>
      <c r="U153" s="223"/>
      <c r="V153" s="223"/>
      <c r="W153" s="223"/>
      <c r="X153" s="223"/>
      <c r="Y153" s="223"/>
      <c r="Z153" s="213"/>
      <c r="AA153" s="213"/>
      <c r="AB153" s="213"/>
      <c r="AC153" s="213"/>
      <c r="AD153" s="213"/>
      <c r="AE153" s="213"/>
      <c r="AF153" s="213"/>
      <c r="AG153" s="213" t="s">
        <v>134</v>
      </c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2" x14ac:dyDescent="0.2">
      <c r="A154" s="220"/>
      <c r="B154" s="221"/>
      <c r="C154" s="259" t="s">
        <v>314</v>
      </c>
      <c r="D154" s="227"/>
      <c r="E154" s="228">
        <v>0.9375</v>
      </c>
      <c r="F154" s="223"/>
      <c r="G154" s="223"/>
      <c r="H154" s="223"/>
      <c r="I154" s="223"/>
      <c r="J154" s="223"/>
      <c r="K154" s="223"/>
      <c r="L154" s="223"/>
      <c r="M154" s="223"/>
      <c r="N154" s="222"/>
      <c r="O154" s="222"/>
      <c r="P154" s="222"/>
      <c r="Q154" s="222"/>
      <c r="R154" s="223"/>
      <c r="S154" s="223"/>
      <c r="T154" s="223"/>
      <c r="U154" s="223"/>
      <c r="V154" s="223"/>
      <c r="W154" s="223"/>
      <c r="X154" s="223"/>
      <c r="Y154" s="223"/>
      <c r="Z154" s="213"/>
      <c r="AA154" s="213"/>
      <c r="AB154" s="213"/>
      <c r="AC154" s="213"/>
      <c r="AD154" s="213"/>
      <c r="AE154" s="213"/>
      <c r="AF154" s="213"/>
      <c r="AG154" s="213" t="s">
        <v>136</v>
      </c>
      <c r="AH154" s="213">
        <v>0</v>
      </c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ht="22.5" outlineLevel="1" x14ac:dyDescent="0.2">
      <c r="A155" s="237">
        <v>35</v>
      </c>
      <c r="B155" s="238" t="s">
        <v>315</v>
      </c>
      <c r="C155" s="256" t="s">
        <v>316</v>
      </c>
      <c r="D155" s="239" t="s">
        <v>191</v>
      </c>
      <c r="E155" s="240">
        <v>5.4</v>
      </c>
      <c r="F155" s="241"/>
      <c r="G155" s="242">
        <f>ROUND(E155*F155,2)</f>
        <v>0</v>
      </c>
      <c r="H155" s="241"/>
      <c r="I155" s="242">
        <f>ROUND(E155*H155,2)</f>
        <v>0</v>
      </c>
      <c r="J155" s="241"/>
      <c r="K155" s="242">
        <f>ROUND(E155*J155,2)</f>
        <v>0</v>
      </c>
      <c r="L155" s="242">
        <v>21</v>
      </c>
      <c r="M155" s="242">
        <f>G155*(1+L155/100)</f>
        <v>0</v>
      </c>
      <c r="N155" s="240">
        <v>2.9999999999999997E-4</v>
      </c>
      <c r="O155" s="240">
        <f>ROUND(E155*N155,2)</f>
        <v>0</v>
      </c>
      <c r="P155" s="240">
        <v>0</v>
      </c>
      <c r="Q155" s="240">
        <f>ROUND(E155*P155,2)</f>
        <v>0</v>
      </c>
      <c r="R155" s="242" t="s">
        <v>222</v>
      </c>
      <c r="S155" s="242" t="s">
        <v>127</v>
      </c>
      <c r="T155" s="243" t="s">
        <v>127</v>
      </c>
      <c r="U155" s="223">
        <v>0</v>
      </c>
      <c r="V155" s="223">
        <f>ROUND(E155*U155,2)</f>
        <v>0</v>
      </c>
      <c r="W155" s="223"/>
      <c r="X155" s="223" t="s">
        <v>223</v>
      </c>
      <c r="Y155" s="223" t="s">
        <v>129</v>
      </c>
      <c r="Z155" s="213"/>
      <c r="AA155" s="213"/>
      <c r="AB155" s="213"/>
      <c r="AC155" s="213"/>
      <c r="AD155" s="213"/>
      <c r="AE155" s="213"/>
      <c r="AF155" s="213"/>
      <c r="AG155" s="213" t="s">
        <v>313</v>
      </c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2" x14ac:dyDescent="0.2">
      <c r="A156" s="220"/>
      <c r="B156" s="221"/>
      <c r="C156" s="259" t="s">
        <v>317</v>
      </c>
      <c r="D156" s="227"/>
      <c r="E156" s="228">
        <v>5.4</v>
      </c>
      <c r="F156" s="223"/>
      <c r="G156" s="223"/>
      <c r="H156" s="223"/>
      <c r="I156" s="223"/>
      <c r="J156" s="223"/>
      <c r="K156" s="223"/>
      <c r="L156" s="223"/>
      <c r="M156" s="223"/>
      <c r="N156" s="222"/>
      <c r="O156" s="222"/>
      <c r="P156" s="222"/>
      <c r="Q156" s="222"/>
      <c r="R156" s="223"/>
      <c r="S156" s="223"/>
      <c r="T156" s="223"/>
      <c r="U156" s="223"/>
      <c r="V156" s="223"/>
      <c r="W156" s="223"/>
      <c r="X156" s="223"/>
      <c r="Y156" s="223"/>
      <c r="Z156" s="213"/>
      <c r="AA156" s="213"/>
      <c r="AB156" s="213"/>
      <c r="AC156" s="213"/>
      <c r="AD156" s="213"/>
      <c r="AE156" s="213"/>
      <c r="AF156" s="213"/>
      <c r="AG156" s="213" t="s">
        <v>136</v>
      </c>
      <c r="AH156" s="213">
        <v>5</v>
      </c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x14ac:dyDescent="0.2">
      <c r="A157" s="230" t="s">
        <v>121</v>
      </c>
      <c r="B157" s="231" t="s">
        <v>72</v>
      </c>
      <c r="C157" s="255" t="s">
        <v>73</v>
      </c>
      <c r="D157" s="232"/>
      <c r="E157" s="233"/>
      <c r="F157" s="234"/>
      <c r="G157" s="234">
        <f>SUMIF(AG158:AG186,"&lt;&gt;NOR",G158:G186)</f>
        <v>0</v>
      </c>
      <c r="H157" s="234"/>
      <c r="I157" s="234">
        <f>SUM(I158:I186)</f>
        <v>0</v>
      </c>
      <c r="J157" s="234"/>
      <c r="K157" s="234">
        <f>SUM(K158:K186)</f>
        <v>0</v>
      </c>
      <c r="L157" s="234"/>
      <c r="M157" s="234">
        <f>SUM(M158:M186)</f>
        <v>0</v>
      </c>
      <c r="N157" s="233"/>
      <c r="O157" s="233">
        <f>SUM(O158:O186)</f>
        <v>40.839999999999996</v>
      </c>
      <c r="P157" s="233"/>
      <c r="Q157" s="233">
        <f>SUM(Q158:Q186)</f>
        <v>0</v>
      </c>
      <c r="R157" s="234"/>
      <c r="S157" s="234"/>
      <c r="T157" s="235"/>
      <c r="U157" s="229"/>
      <c r="V157" s="229">
        <f>SUM(V158:V186)</f>
        <v>102.46000000000001</v>
      </c>
      <c r="W157" s="229"/>
      <c r="X157" s="229"/>
      <c r="Y157" s="229"/>
      <c r="AG157" t="s">
        <v>122</v>
      </c>
    </row>
    <row r="158" spans="1:60" outlineLevel="1" x14ac:dyDescent="0.2">
      <c r="A158" s="237">
        <v>36</v>
      </c>
      <c r="B158" s="238" t="s">
        <v>318</v>
      </c>
      <c r="C158" s="256" t="s">
        <v>319</v>
      </c>
      <c r="D158" s="239" t="s">
        <v>125</v>
      </c>
      <c r="E158" s="240">
        <v>14.48</v>
      </c>
      <c r="F158" s="241"/>
      <c r="G158" s="242">
        <f>ROUND(E158*F158,2)</f>
        <v>0</v>
      </c>
      <c r="H158" s="241"/>
      <c r="I158" s="242">
        <f>ROUND(E158*H158,2)</f>
        <v>0</v>
      </c>
      <c r="J158" s="241"/>
      <c r="K158" s="242">
        <f>ROUND(E158*J158,2)</f>
        <v>0</v>
      </c>
      <c r="L158" s="242">
        <v>21</v>
      </c>
      <c r="M158" s="242">
        <f>G158*(1+L158/100)</f>
        <v>0</v>
      </c>
      <c r="N158" s="240">
        <v>2.5276700000000001</v>
      </c>
      <c r="O158" s="240">
        <f>ROUND(E158*N158,2)</f>
        <v>36.6</v>
      </c>
      <c r="P158" s="240">
        <v>0</v>
      </c>
      <c r="Q158" s="240">
        <f>ROUND(E158*P158,2)</f>
        <v>0</v>
      </c>
      <c r="R158" s="242" t="s">
        <v>248</v>
      </c>
      <c r="S158" s="242" t="s">
        <v>127</v>
      </c>
      <c r="T158" s="243" t="s">
        <v>127</v>
      </c>
      <c r="U158" s="223">
        <v>1.0900000000000001</v>
      </c>
      <c r="V158" s="223">
        <f>ROUND(E158*U158,2)</f>
        <v>15.78</v>
      </c>
      <c r="W158" s="223"/>
      <c r="X158" s="223" t="s">
        <v>128</v>
      </c>
      <c r="Y158" s="223" t="s">
        <v>129</v>
      </c>
      <c r="Z158" s="213"/>
      <c r="AA158" s="213"/>
      <c r="AB158" s="213"/>
      <c r="AC158" s="213"/>
      <c r="AD158" s="213"/>
      <c r="AE158" s="213"/>
      <c r="AF158" s="213"/>
      <c r="AG158" s="213" t="s">
        <v>130</v>
      </c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ht="22.5" outlineLevel="2" x14ac:dyDescent="0.2">
      <c r="A159" s="220"/>
      <c r="B159" s="221"/>
      <c r="C159" s="257" t="s">
        <v>320</v>
      </c>
      <c r="D159" s="245"/>
      <c r="E159" s="245"/>
      <c r="F159" s="245"/>
      <c r="G159" s="245"/>
      <c r="H159" s="223"/>
      <c r="I159" s="223"/>
      <c r="J159" s="223"/>
      <c r="K159" s="223"/>
      <c r="L159" s="223"/>
      <c r="M159" s="223"/>
      <c r="N159" s="222"/>
      <c r="O159" s="222"/>
      <c r="P159" s="222"/>
      <c r="Q159" s="222"/>
      <c r="R159" s="223"/>
      <c r="S159" s="223"/>
      <c r="T159" s="223"/>
      <c r="U159" s="223"/>
      <c r="V159" s="223"/>
      <c r="W159" s="223"/>
      <c r="X159" s="223"/>
      <c r="Y159" s="223"/>
      <c r="Z159" s="213"/>
      <c r="AA159" s="213"/>
      <c r="AB159" s="213"/>
      <c r="AC159" s="213"/>
      <c r="AD159" s="213"/>
      <c r="AE159" s="213"/>
      <c r="AF159" s="213"/>
      <c r="AG159" s="213" t="s">
        <v>132</v>
      </c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44" t="str">
        <f>C159</f>
        <v>nosných, výplňových, obkladových, půdních, štítových, poprsních apod. (bez výztuže), s pomocným lešením o výšce podlahy do 1900 mm a pro zatížení 1,5 kPa,</v>
      </c>
      <c r="BB159" s="213"/>
      <c r="BC159" s="213"/>
      <c r="BD159" s="213"/>
      <c r="BE159" s="213"/>
      <c r="BF159" s="213"/>
      <c r="BG159" s="213"/>
      <c r="BH159" s="213"/>
    </row>
    <row r="160" spans="1:60" outlineLevel="2" x14ac:dyDescent="0.2">
      <c r="A160" s="220"/>
      <c r="B160" s="221"/>
      <c r="C160" s="258" t="s">
        <v>260</v>
      </c>
      <c r="D160" s="246"/>
      <c r="E160" s="246"/>
      <c r="F160" s="246"/>
      <c r="G160" s="246"/>
      <c r="H160" s="223"/>
      <c r="I160" s="223"/>
      <c r="J160" s="223"/>
      <c r="K160" s="223"/>
      <c r="L160" s="223"/>
      <c r="M160" s="223"/>
      <c r="N160" s="222"/>
      <c r="O160" s="222"/>
      <c r="P160" s="222"/>
      <c r="Q160" s="222"/>
      <c r="R160" s="223"/>
      <c r="S160" s="223"/>
      <c r="T160" s="223"/>
      <c r="U160" s="223"/>
      <c r="V160" s="223"/>
      <c r="W160" s="223"/>
      <c r="X160" s="223"/>
      <c r="Y160" s="223"/>
      <c r="Z160" s="213"/>
      <c r="AA160" s="213"/>
      <c r="AB160" s="213"/>
      <c r="AC160" s="213"/>
      <c r="AD160" s="213"/>
      <c r="AE160" s="213"/>
      <c r="AF160" s="213"/>
      <c r="AG160" s="213" t="s">
        <v>134</v>
      </c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3" x14ac:dyDescent="0.2">
      <c r="A161" s="220"/>
      <c r="B161" s="221"/>
      <c r="C161" s="262" t="s">
        <v>182</v>
      </c>
      <c r="D161" s="224"/>
      <c r="E161" s="225"/>
      <c r="F161" s="226"/>
      <c r="G161" s="226"/>
      <c r="H161" s="223"/>
      <c r="I161" s="223"/>
      <c r="J161" s="223"/>
      <c r="K161" s="223"/>
      <c r="L161" s="223"/>
      <c r="M161" s="223"/>
      <c r="N161" s="222"/>
      <c r="O161" s="222"/>
      <c r="P161" s="222"/>
      <c r="Q161" s="222"/>
      <c r="R161" s="223"/>
      <c r="S161" s="223"/>
      <c r="T161" s="223"/>
      <c r="U161" s="223"/>
      <c r="V161" s="223"/>
      <c r="W161" s="223"/>
      <c r="X161" s="223"/>
      <c r="Y161" s="223"/>
      <c r="Z161" s="213"/>
      <c r="AA161" s="213"/>
      <c r="AB161" s="213"/>
      <c r="AC161" s="213"/>
      <c r="AD161" s="213"/>
      <c r="AE161" s="213"/>
      <c r="AF161" s="213"/>
      <c r="AG161" s="213" t="s">
        <v>134</v>
      </c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3" x14ac:dyDescent="0.2">
      <c r="A162" s="220"/>
      <c r="B162" s="221"/>
      <c r="C162" s="258" t="s">
        <v>298</v>
      </c>
      <c r="D162" s="246"/>
      <c r="E162" s="246"/>
      <c r="F162" s="246"/>
      <c r="G162" s="246"/>
      <c r="H162" s="223"/>
      <c r="I162" s="223"/>
      <c r="J162" s="223"/>
      <c r="K162" s="223"/>
      <c r="L162" s="223"/>
      <c r="M162" s="223"/>
      <c r="N162" s="222"/>
      <c r="O162" s="222"/>
      <c r="P162" s="222"/>
      <c r="Q162" s="222"/>
      <c r="R162" s="223"/>
      <c r="S162" s="223"/>
      <c r="T162" s="223"/>
      <c r="U162" s="223"/>
      <c r="V162" s="223"/>
      <c r="W162" s="223"/>
      <c r="X162" s="223"/>
      <c r="Y162" s="223"/>
      <c r="Z162" s="213"/>
      <c r="AA162" s="213"/>
      <c r="AB162" s="213"/>
      <c r="AC162" s="213"/>
      <c r="AD162" s="213"/>
      <c r="AE162" s="213"/>
      <c r="AF162" s="213"/>
      <c r="AG162" s="213" t="s">
        <v>134</v>
      </c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2" x14ac:dyDescent="0.2">
      <c r="A163" s="220"/>
      <c r="B163" s="221"/>
      <c r="C163" s="259" t="s">
        <v>321</v>
      </c>
      <c r="D163" s="227"/>
      <c r="E163" s="228">
        <v>7.24</v>
      </c>
      <c r="F163" s="223"/>
      <c r="G163" s="223"/>
      <c r="H163" s="223"/>
      <c r="I163" s="223"/>
      <c r="J163" s="223"/>
      <c r="K163" s="223"/>
      <c r="L163" s="223"/>
      <c r="M163" s="223"/>
      <c r="N163" s="222"/>
      <c r="O163" s="222"/>
      <c r="P163" s="222"/>
      <c r="Q163" s="222"/>
      <c r="R163" s="223"/>
      <c r="S163" s="223"/>
      <c r="T163" s="223"/>
      <c r="U163" s="223"/>
      <c r="V163" s="223"/>
      <c r="W163" s="223"/>
      <c r="X163" s="223"/>
      <c r="Y163" s="223"/>
      <c r="Z163" s="213"/>
      <c r="AA163" s="213"/>
      <c r="AB163" s="213"/>
      <c r="AC163" s="213"/>
      <c r="AD163" s="213"/>
      <c r="AE163" s="213"/>
      <c r="AF163" s="213"/>
      <c r="AG163" s="213" t="s">
        <v>136</v>
      </c>
      <c r="AH163" s="213">
        <v>0</v>
      </c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3" x14ac:dyDescent="0.2">
      <c r="A164" s="220"/>
      <c r="B164" s="221"/>
      <c r="C164" s="259" t="s">
        <v>322</v>
      </c>
      <c r="D164" s="227"/>
      <c r="E164" s="228">
        <v>7.24</v>
      </c>
      <c r="F164" s="223"/>
      <c r="G164" s="223"/>
      <c r="H164" s="223"/>
      <c r="I164" s="223"/>
      <c r="J164" s="223"/>
      <c r="K164" s="223"/>
      <c r="L164" s="223"/>
      <c r="M164" s="223"/>
      <c r="N164" s="222"/>
      <c r="O164" s="222"/>
      <c r="P164" s="222"/>
      <c r="Q164" s="222"/>
      <c r="R164" s="223"/>
      <c r="S164" s="223"/>
      <c r="T164" s="223"/>
      <c r="U164" s="223"/>
      <c r="V164" s="223"/>
      <c r="W164" s="223"/>
      <c r="X164" s="223"/>
      <c r="Y164" s="223"/>
      <c r="Z164" s="213"/>
      <c r="AA164" s="213"/>
      <c r="AB164" s="213"/>
      <c r="AC164" s="213"/>
      <c r="AD164" s="213"/>
      <c r="AE164" s="213"/>
      <c r="AF164" s="213"/>
      <c r="AG164" s="213" t="s">
        <v>136</v>
      </c>
      <c r="AH164" s="213">
        <v>0</v>
      </c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ht="22.5" outlineLevel="1" x14ac:dyDescent="0.2">
      <c r="A165" s="237">
        <v>37</v>
      </c>
      <c r="B165" s="238" t="s">
        <v>323</v>
      </c>
      <c r="C165" s="256" t="s">
        <v>324</v>
      </c>
      <c r="D165" s="239" t="s">
        <v>191</v>
      </c>
      <c r="E165" s="240">
        <v>46.484000000000002</v>
      </c>
      <c r="F165" s="241"/>
      <c r="G165" s="242">
        <f>ROUND(E165*F165,2)</f>
        <v>0</v>
      </c>
      <c r="H165" s="241"/>
      <c r="I165" s="242">
        <f>ROUND(E165*H165,2)</f>
        <v>0</v>
      </c>
      <c r="J165" s="241"/>
      <c r="K165" s="242">
        <f>ROUND(E165*J165,2)</f>
        <v>0</v>
      </c>
      <c r="L165" s="242">
        <v>21</v>
      </c>
      <c r="M165" s="242">
        <f>G165*(1+L165/100)</f>
        <v>0</v>
      </c>
      <c r="N165" s="240">
        <v>6.0310000000000002E-2</v>
      </c>
      <c r="O165" s="240">
        <f>ROUND(E165*N165,2)</f>
        <v>2.8</v>
      </c>
      <c r="P165" s="240">
        <v>0</v>
      </c>
      <c r="Q165" s="240">
        <f>ROUND(E165*P165,2)</f>
        <v>0</v>
      </c>
      <c r="R165" s="242" t="s">
        <v>248</v>
      </c>
      <c r="S165" s="242" t="s">
        <v>127</v>
      </c>
      <c r="T165" s="243" t="s">
        <v>127</v>
      </c>
      <c r="U165" s="223">
        <v>0.85</v>
      </c>
      <c r="V165" s="223">
        <f>ROUND(E165*U165,2)</f>
        <v>39.51</v>
      </c>
      <c r="W165" s="223"/>
      <c r="X165" s="223" t="s">
        <v>128</v>
      </c>
      <c r="Y165" s="223" t="s">
        <v>129</v>
      </c>
      <c r="Z165" s="213"/>
      <c r="AA165" s="213"/>
      <c r="AB165" s="213"/>
      <c r="AC165" s="213"/>
      <c r="AD165" s="213"/>
      <c r="AE165" s="213"/>
      <c r="AF165" s="213"/>
      <c r="AG165" s="213" t="s">
        <v>150</v>
      </c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ht="22.5" outlineLevel="2" x14ac:dyDescent="0.2">
      <c r="A166" s="220"/>
      <c r="B166" s="221"/>
      <c r="C166" s="257" t="s">
        <v>325</v>
      </c>
      <c r="D166" s="245"/>
      <c r="E166" s="245"/>
      <c r="F166" s="245"/>
      <c r="G166" s="245"/>
      <c r="H166" s="223"/>
      <c r="I166" s="223"/>
      <c r="J166" s="223"/>
      <c r="K166" s="223"/>
      <c r="L166" s="223"/>
      <c r="M166" s="223"/>
      <c r="N166" s="222"/>
      <c r="O166" s="222"/>
      <c r="P166" s="222"/>
      <c r="Q166" s="222"/>
      <c r="R166" s="223"/>
      <c r="S166" s="223"/>
      <c r="T166" s="223"/>
      <c r="U166" s="223"/>
      <c r="V166" s="223"/>
      <c r="W166" s="223"/>
      <c r="X166" s="223"/>
      <c r="Y166" s="223"/>
      <c r="Z166" s="213"/>
      <c r="AA166" s="213"/>
      <c r="AB166" s="213"/>
      <c r="AC166" s="213"/>
      <c r="AD166" s="213"/>
      <c r="AE166" s="213"/>
      <c r="AF166" s="213"/>
      <c r="AG166" s="213" t="s">
        <v>132</v>
      </c>
      <c r="AH166" s="213"/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44" t="str">
        <f>C166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166" s="213"/>
      <c r="BC166" s="213"/>
      <c r="BD166" s="213"/>
      <c r="BE166" s="213"/>
      <c r="BF166" s="213"/>
      <c r="BG166" s="213"/>
      <c r="BH166" s="213"/>
    </row>
    <row r="167" spans="1:60" outlineLevel="2" x14ac:dyDescent="0.2">
      <c r="A167" s="220"/>
      <c r="B167" s="221"/>
      <c r="C167" s="259" t="s">
        <v>326</v>
      </c>
      <c r="D167" s="227"/>
      <c r="E167" s="228">
        <v>23.242000000000001</v>
      </c>
      <c r="F167" s="223"/>
      <c r="G167" s="223"/>
      <c r="H167" s="223"/>
      <c r="I167" s="223"/>
      <c r="J167" s="223"/>
      <c r="K167" s="223"/>
      <c r="L167" s="223"/>
      <c r="M167" s="223"/>
      <c r="N167" s="222"/>
      <c r="O167" s="222"/>
      <c r="P167" s="222"/>
      <c r="Q167" s="222"/>
      <c r="R167" s="223"/>
      <c r="S167" s="223"/>
      <c r="T167" s="223"/>
      <c r="U167" s="223"/>
      <c r="V167" s="223"/>
      <c r="W167" s="223"/>
      <c r="X167" s="223"/>
      <c r="Y167" s="223"/>
      <c r="Z167" s="213"/>
      <c r="AA167" s="213"/>
      <c r="AB167" s="213"/>
      <c r="AC167" s="213"/>
      <c r="AD167" s="213"/>
      <c r="AE167" s="213"/>
      <c r="AF167" s="213"/>
      <c r="AG167" s="213" t="s">
        <v>136</v>
      </c>
      <c r="AH167" s="213">
        <v>0</v>
      </c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3" x14ac:dyDescent="0.2">
      <c r="A168" s="220"/>
      <c r="B168" s="221"/>
      <c r="C168" s="259" t="s">
        <v>327</v>
      </c>
      <c r="D168" s="227"/>
      <c r="E168" s="228">
        <v>23.242000000000001</v>
      </c>
      <c r="F168" s="223"/>
      <c r="G168" s="223"/>
      <c r="H168" s="223"/>
      <c r="I168" s="223"/>
      <c r="J168" s="223"/>
      <c r="K168" s="223"/>
      <c r="L168" s="223"/>
      <c r="M168" s="223"/>
      <c r="N168" s="222"/>
      <c r="O168" s="222"/>
      <c r="P168" s="222"/>
      <c r="Q168" s="222"/>
      <c r="R168" s="223"/>
      <c r="S168" s="223"/>
      <c r="T168" s="223"/>
      <c r="U168" s="223"/>
      <c r="V168" s="223"/>
      <c r="W168" s="223"/>
      <c r="X168" s="223"/>
      <c r="Y168" s="223"/>
      <c r="Z168" s="213"/>
      <c r="AA168" s="213"/>
      <c r="AB168" s="213"/>
      <c r="AC168" s="213"/>
      <c r="AD168" s="213"/>
      <c r="AE168" s="213"/>
      <c r="AF168" s="213"/>
      <c r="AG168" s="213" t="s">
        <v>136</v>
      </c>
      <c r="AH168" s="213">
        <v>0</v>
      </c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ht="22.5" outlineLevel="1" x14ac:dyDescent="0.2">
      <c r="A169" s="237">
        <v>38</v>
      </c>
      <c r="B169" s="238" t="s">
        <v>328</v>
      </c>
      <c r="C169" s="256" t="s">
        <v>329</v>
      </c>
      <c r="D169" s="239" t="s">
        <v>191</v>
      </c>
      <c r="E169" s="240">
        <v>46.484000000000002</v>
      </c>
      <c r="F169" s="241"/>
      <c r="G169" s="242">
        <f>ROUND(E169*F169,2)</f>
        <v>0</v>
      </c>
      <c r="H169" s="241"/>
      <c r="I169" s="242">
        <f>ROUND(E169*H169,2)</f>
        <v>0</v>
      </c>
      <c r="J169" s="241"/>
      <c r="K169" s="242">
        <f>ROUND(E169*J169,2)</f>
        <v>0</v>
      </c>
      <c r="L169" s="242">
        <v>21</v>
      </c>
      <c r="M169" s="242">
        <f>G169*(1+L169/100)</f>
        <v>0</v>
      </c>
      <c r="N169" s="240">
        <v>0</v>
      </c>
      <c r="O169" s="240">
        <f>ROUND(E169*N169,2)</f>
        <v>0</v>
      </c>
      <c r="P169" s="240">
        <v>0</v>
      </c>
      <c r="Q169" s="240">
        <f>ROUND(E169*P169,2)</f>
        <v>0</v>
      </c>
      <c r="R169" s="242" t="s">
        <v>248</v>
      </c>
      <c r="S169" s="242" t="s">
        <v>127</v>
      </c>
      <c r="T169" s="243" t="s">
        <v>127</v>
      </c>
      <c r="U169" s="223">
        <v>0.35</v>
      </c>
      <c r="V169" s="223">
        <f>ROUND(E169*U169,2)</f>
        <v>16.27</v>
      </c>
      <c r="W169" s="223"/>
      <c r="X169" s="223" t="s">
        <v>128</v>
      </c>
      <c r="Y169" s="223" t="s">
        <v>129</v>
      </c>
      <c r="Z169" s="213"/>
      <c r="AA169" s="213"/>
      <c r="AB169" s="213"/>
      <c r="AC169" s="213"/>
      <c r="AD169" s="213"/>
      <c r="AE169" s="213"/>
      <c r="AF169" s="213"/>
      <c r="AG169" s="213" t="s">
        <v>150</v>
      </c>
      <c r="AH169" s="213"/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ht="22.5" outlineLevel="2" x14ac:dyDescent="0.2">
      <c r="A170" s="220"/>
      <c r="B170" s="221"/>
      <c r="C170" s="257" t="s">
        <v>325</v>
      </c>
      <c r="D170" s="245"/>
      <c r="E170" s="245"/>
      <c r="F170" s="245"/>
      <c r="G170" s="245"/>
      <c r="H170" s="223"/>
      <c r="I170" s="223"/>
      <c r="J170" s="223"/>
      <c r="K170" s="223"/>
      <c r="L170" s="223"/>
      <c r="M170" s="223"/>
      <c r="N170" s="222"/>
      <c r="O170" s="222"/>
      <c r="P170" s="222"/>
      <c r="Q170" s="222"/>
      <c r="R170" s="223"/>
      <c r="S170" s="223"/>
      <c r="T170" s="223"/>
      <c r="U170" s="223"/>
      <c r="V170" s="223"/>
      <c r="W170" s="223"/>
      <c r="X170" s="223"/>
      <c r="Y170" s="223"/>
      <c r="Z170" s="213"/>
      <c r="AA170" s="213"/>
      <c r="AB170" s="213"/>
      <c r="AC170" s="213"/>
      <c r="AD170" s="213"/>
      <c r="AE170" s="213"/>
      <c r="AF170" s="213"/>
      <c r="AG170" s="213" t="s">
        <v>132</v>
      </c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44" t="str">
        <f>C170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170" s="213"/>
      <c r="BC170" s="213"/>
      <c r="BD170" s="213"/>
      <c r="BE170" s="213"/>
      <c r="BF170" s="213"/>
      <c r="BG170" s="213"/>
      <c r="BH170" s="213"/>
    </row>
    <row r="171" spans="1:60" outlineLevel="2" x14ac:dyDescent="0.2">
      <c r="A171" s="220"/>
      <c r="B171" s="221"/>
      <c r="C171" s="259" t="s">
        <v>330</v>
      </c>
      <c r="D171" s="227"/>
      <c r="E171" s="228">
        <v>46.484000000000002</v>
      </c>
      <c r="F171" s="223"/>
      <c r="G171" s="223"/>
      <c r="H171" s="223"/>
      <c r="I171" s="223"/>
      <c r="J171" s="223"/>
      <c r="K171" s="223"/>
      <c r="L171" s="223"/>
      <c r="M171" s="223"/>
      <c r="N171" s="222"/>
      <c r="O171" s="222"/>
      <c r="P171" s="222"/>
      <c r="Q171" s="222"/>
      <c r="R171" s="223"/>
      <c r="S171" s="223"/>
      <c r="T171" s="223"/>
      <c r="U171" s="223"/>
      <c r="V171" s="223"/>
      <c r="W171" s="223"/>
      <c r="X171" s="223"/>
      <c r="Y171" s="223"/>
      <c r="Z171" s="213"/>
      <c r="AA171" s="213"/>
      <c r="AB171" s="213"/>
      <c r="AC171" s="213"/>
      <c r="AD171" s="213"/>
      <c r="AE171" s="213"/>
      <c r="AF171" s="213"/>
      <c r="AG171" s="213" t="s">
        <v>136</v>
      </c>
      <c r="AH171" s="213">
        <v>5</v>
      </c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1" x14ac:dyDescent="0.2">
      <c r="A172" s="237">
        <v>39</v>
      </c>
      <c r="B172" s="238" t="s">
        <v>331</v>
      </c>
      <c r="C172" s="256" t="s">
        <v>332</v>
      </c>
      <c r="D172" s="239" t="s">
        <v>208</v>
      </c>
      <c r="E172" s="240">
        <v>1.4</v>
      </c>
      <c r="F172" s="241"/>
      <c r="G172" s="242">
        <f>ROUND(E172*F172,2)</f>
        <v>0</v>
      </c>
      <c r="H172" s="241"/>
      <c r="I172" s="242">
        <f>ROUND(E172*H172,2)</f>
        <v>0</v>
      </c>
      <c r="J172" s="241"/>
      <c r="K172" s="242">
        <f>ROUND(E172*J172,2)</f>
        <v>0</v>
      </c>
      <c r="L172" s="242">
        <v>21</v>
      </c>
      <c r="M172" s="242">
        <f>G172*(1+L172/100)</f>
        <v>0</v>
      </c>
      <c r="N172" s="240">
        <v>1.02535</v>
      </c>
      <c r="O172" s="240">
        <f>ROUND(E172*N172,2)</f>
        <v>1.44</v>
      </c>
      <c r="P172" s="240">
        <v>0</v>
      </c>
      <c r="Q172" s="240">
        <f>ROUND(E172*P172,2)</f>
        <v>0</v>
      </c>
      <c r="R172" s="242" t="s">
        <v>333</v>
      </c>
      <c r="S172" s="242" t="s">
        <v>127</v>
      </c>
      <c r="T172" s="243" t="s">
        <v>174</v>
      </c>
      <c r="U172" s="223">
        <v>22.07</v>
      </c>
      <c r="V172" s="223">
        <f>ROUND(E172*U172,2)</f>
        <v>30.9</v>
      </c>
      <c r="W172" s="223"/>
      <c r="X172" s="223" t="s">
        <v>128</v>
      </c>
      <c r="Y172" s="223" t="s">
        <v>129</v>
      </c>
      <c r="Z172" s="213"/>
      <c r="AA172" s="213"/>
      <c r="AB172" s="213"/>
      <c r="AC172" s="213"/>
      <c r="AD172" s="213"/>
      <c r="AE172" s="213"/>
      <c r="AF172" s="213"/>
      <c r="AG172" s="213" t="s">
        <v>150</v>
      </c>
      <c r="AH172" s="213"/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ht="22.5" outlineLevel="2" x14ac:dyDescent="0.2">
      <c r="A173" s="220"/>
      <c r="B173" s="221"/>
      <c r="C173" s="257" t="s">
        <v>334</v>
      </c>
      <c r="D173" s="245"/>
      <c r="E173" s="245"/>
      <c r="F173" s="245"/>
      <c r="G173" s="245"/>
      <c r="H173" s="223"/>
      <c r="I173" s="223"/>
      <c r="J173" s="223"/>
      <c r="K173" s="223"/>
      <c r="L173" s="223"/>
      <c r="M173" s="223"/>
      <c r="N173" s="222"/>
      <c r="O173" s="222"/>
      <c r="P173" s="222"/>
      <c r="Q173" s="222"/>
      <c r="R173" s="223"/>
      <c r="S173" s="223"/>
      <c r="T173" s="223"/>
      <c r="U173" s="223"/>
      <c r="V173" s="223"/>
      <c r="W173" s="223"/>
      <c r="X173" s="223"/>
      <c r="Y173" s="223"/>
      <c r="Z173" s="213"/>
      <c r="AA173" s="213"/>
      <c r="AB173" s="213"/>
      <c r="AC173" s="213"/>
      <c r="AD173" s="213"/>
      <c r="AE173" s="213"/>
      <c r="AF173" s="213"/>
      <c r="AG173" s="213" t="s">
        <v>132</v>
      </c>
      <c r="AH173" s="213"/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44" t="str">
        <f>C173</f>
        <v>čistíren odpadních vod (mimo budovy), nádrží, vodojemů, žlabů nebo kanálů , včetně pomocného pracovního lešení o výšce podlahy do 1900 mm a pro zatížení do 1,5 kPa,</v>
      </c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">
      <c r="A174" s="237">
        <v>40</v>
      </c>
      <c r="B174" s="238" t="s">
        <v>335</v>
      </c>
      <c r="C174" s="256" t="s">
        <v>336</v>
      </c>
      <c r="D174" s="239" t="s">
        <v>337</v>
      </c>
      <c r="E174" s="240">
        <v>1</v>
      </c>
      <c r="F174" s="241"/>
      <c r="G174" s="242">
        <f>ROUND(E174*F174,2)</f>
        <v>0</v>
      </c>
      <c r="H174" s="241"/>
      <c r="I174" s="242">
        <f>ROUND(E174*H174,2)</f>
        <v>0</v>
      </c>
      <c r="J174" s="241"/>
      <c r="K174" s="242">
        <f>ROUND(E174*J174,2)</f>
        <v>0</v>
      </c>
      <c r="L174" s="242">
        <v>21</v>
      </c>
      <c r="M174" s="242">
        <f>G174*(1+L174/100)</f>
        <v>0</v>
      </c>
      <c r="N174" s="240">
        <v>0</v>
      </c>
      <c r="O174" s="240">
        <f>ROUND(E174*N174,2)</f>
        <v>0</v>
      </c>
      <c r="P174" s="240">
        <v>0</v>
      </c>
      <c r="Q174" s="240">
        <f>ROUND(E174*P174,2)</f>
        <v>0</v>
      </c>
      <c r="R174" s="242"/>
      <c r="S174" s="242" t="s">
        <v>127</v>
      </c>
      <c r="T174" s="243" t="s">
        <v>174</v>
      </c>
      <c r="U174" s="223">
        <v>0</v>
      </c>
      <c r="V174" s="223">
        <f>ROUND(E174*U174,2)</f>
        <v>0</v>
      </c>
      <c r="W174" s="223"/>
      <c r="X174" s="223" t="s">
        <v>213</v>
      </c>
      <c r="Y174" s="223" t="s">
        <v>129</v>
      </c>
      <c r="Z174" s="213"/>
      <c r="AA174" s="213"/>
      <c r="AB174" s="213"/>
      <c r="AC174" s="213"/>
      <c r="AD174" s="213"/>
      <c r="AE174" s="213"/>
      <c r="AF174" s="213"/>
      <c r="AG174" s="213" t="s">
        <v>214</v>
      </c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2" x14ac:dyDescent="0.2">
      <c r="A175" s="220"/>
      <c r="B175" s="221"/>
      <c r="C175" s="260" t="s">
        <v>338</v>
      </c>
      <c r="D175" s="247"/>
      <c r="E175" s="247"/>
      <c r="F175" s="247"/>
      <c r="G175" s="247"/>
      <c r="H175" s="223"/>
      <c r="I175" s="223"/>
      <c r="J175" s="223"/>
      <c r="K175" s="223"/>
      <c r="L175" s="223"/>
      <c r="M175" s="223"/>
      <c r="N175" s="222"/>
      <c r="O175" s="222"/>
      <c r="P175" s="222"/>
      <c r="Q175" s="222"/>
      <c r="R175" s="223"/>
      <c r="S175" s="223"/>
      <c r="T175" s="223"/>
      <c r="U175" s="223"/>
      <c r="V175" s="223"/>
      <c r="W175" s="223"/>
      <c r="X175" s="223"/>
      <c r="Y175" s="223"/>
      <c r="Z175" s="213"/>
      <c r="AA175" s="213"/>
      <c r="AB175" s="213"/>
      <c r="AC175" s="213"/>
      <c r="AD175" s="213"/>
      <c r="AE175" s="213"/>
      <c r="AF175" s="213"/>
      <c r="AG175" s="213" t="s">
        <v>134</v>
      </c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1" x14ac:dyDescent="0.2">
      <c r="A176" s="237">
        <v>41</v>
      </c>
      <c r="B176" s="238" t="s">
        <v>339</v>
      </c>
      <c r="C176" s="256" t="s">
        <v>340</v>
      </c>
      <c r="D176" s="239" t="s">
        <v>341</v>
      </c>
      <c r="E176" s="240">
        <v>649.39018999999996</v>
      </c>
      <c r="F176" s="241"/>
      <c r="G176" s="242">
        <f>ROUND(E176*F176,2)</f>
        <v>0</v>
      </c>
      <c r="H176" s="241"/>
      <c r="I176" s="242">
        <f>ROUND(E176*H176,2)</f>
        <v>0</v>
      </c>
      <c r="J176" s="241"/>
      <c r="K176" s="242">
        <f>ROUND(E176*J176,2)</f>
        <v>0</v>
      </c>
      <c r="L176" s="242">
        <v>21</v>
      </c>
      <c r="M176" s="242">
        <f>G176*(1+L176/100)</f>
        <v>0</v>
      </c>
      <c r="N176" s="240">
        <v>0</v>
      </c>
      <c r="O176" s="240">
        <f>ROUND(E176*N176,2)</f>
        <v>0</v>
      </c>
      <c r="P176" s="240">
        <v>0</v>
      </c>
      <c r="Q176" s="240">
        <f>ROUND(E176*P176,2)</f>
        <v>0</v>
      </c>
      <c r="R176" s="242"/>
      <c r="S176" s="242" t="s">
        <v>127</v>
      </c>
      <c r="T176" s="243" t="s">
        <v>174</v>
      </c>
      <c r="U176" s="223">
        <v>0</v>
      </c>
      <c r="V176" s="223">
        <f>ROUND(E176*U176,2)</f>
        <v>0</v>
      </c>
      <c r="W176" s="223"/>
      <c r="X176" s="223" t="s">
        <v>213</v>
      </c>
      <c r="Y176" s="223" t="s">
        <v>129</v>
      </c>
      <c r="Z176" s="213"/>
      <c r="AA176" s="213"/>
      <c r="AB176" s="213"/>
      <c r="AC176" s="213"/>
      <c r="AD176" s="213"/>
      <c r="AE176" s="213"/>
      <c r="AF176" s="213"/>
      <c r="AG176" s="213" t="s">
        <v>214</v>
      </c>
      <c r="AH176" s="213"/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2" x14ac:dyDescent="0.2">
      <c r="A177" s="220"/>
      <c r="B177" s="221"/>
      <c r="C177" s="260" t="s">
        <v>342</v>
      </c>
      <c r="D177" s="247"/>
      <c r="E177" s="247"/>
      <c r="F177" s="247"/>
      <c r="G177" s="247"/>
      <c r="H177" s="223"/>
      <c r="I177" s="223"/>
      <c r="J177" s="223"/>
      <c r="K177" s="223"/>
      <c r="L177" s="223"/>
      <c r="M177" s="223"/>
      <c r="N177" s="222"/>
      <c r="O177" s="222"/>
      <c r="P177" s="222"/>
      <c r="Q177" s="222"/>
      <c r="R177" s="223"/>
      <c r="S177" s="223"/>
      <c r="T177" s="223"/>
      <c r="U177" s="223"/>
      <c r="V177" s="223"/>
      <c r="W177" s="223"/>
      <c r="X177" s="223"/>
      <c r="Y177" s="223"/>
      <c r="Z177" s="213"/>
      <c r="AA177" s="213"/>
      <c r="AB177" s="213"/>
      <c r="AC177" s="213"/>
      <c r="AD177" s="213"/>
      <c r="AE177" s="213"/>
      <c r="AF177" s="213"/>
      <c r="AG177" s="213" t="s">
        <v>134</v>
      </c>
      <c r="AH177" s="213"/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44" t="str">
        <f>C177</f>
        <v>Zábradlí na lávce. Kompletní páce s tím spojené včetně výroby, PKO, dodávky a montáže, spojovacích prostředků, kotvení, apod…</v>
      </c>
      <c r="BB177" s="213"/>
      <c r="BC177" s="213"/>
      <c r="BD177" s="213"/>
      <c r="BE177" s="213"/>
      <c r="BF177" s="213"/>
      <c r="BG177" s="213"/>
      <c r="BH177" s="213"/>
    </row>
    <row r="178" spans="1:60" outlineLevel="2" x14ac:dyDescent="0.2">
      <c r="A178" s="220"/>
      <c r="B178" s="221"/>
      <c r="C178" s="259" t="s">
        <v>343</v>
      </c>
      <c r="D178" s="227"/>
      <c r="E178" s="228">
        <v>230.88</v>
      </c>
      <c r="F178" s="223"/>
      <c r="G178" s="223"/>
      <c r="H178" s="223"/>
      <c r="I178" s="223"/>
      <c r="J178" s="223"/>
      <c r="K178" s="223"/>
      <c r="L178" s="223"/>
      <c r="M178" s="223"/>
      <c r="N178" s="222"/>
      <c r="O178" s="222"/>
      <c r="P178" s="222"/>
      <c r="Q178" s="222"/>
      <c r="R178" s="223"/>
      <c r="S178" s="223"/>
      <c r="T178" s="223"/>
      <c r="U178" s="223"/>
      <c r="V178" s="223"/>
      <c r="W178" s="223"/>
      <c r="X178" s="223"/>
      <c r="Y178" s="223"/>
      <c r="Z178" s="213"/>
      <c r="AA178" s="213"/>
      <c r="AB178" s="213"/>
      <c r="AC178" s="213"/>
      <c r="AD178" s="213"/>
      <c r="AE178" s="213"/>
      <c r="AF178" s="213"/>
      <c r="AG178" s="213" t="s">
        <v>136</v>
      </c>
      <c r="AH178" s="213">
        <v>0</v>
      </c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3" x14ac:dyDescent="0.2">
      <c r="A179" s="220"/>
      <c r="B179" s="221"/>
      <c r="C179" s="259" t="s">
        <v>344</v>
      </c>
      <c r="D179" s="227"/>
      <c r="E179" s="228">
        <v>264.18</v>
      </c>
      <c r="F179" s="223"/>
      <c r="G179" s="223"/>
      <c r="H179" s="223"/>
      <c r="I179" s="223"/>
      <c r="J179" s="223"/>
      <c r="K179" s="223"/>
      <c r="L179" s="223"/>
      <c r="M179" s="223"/>
      <c r="N179" s="222"/>
      <c r="O179" s="222"/>
      <c r="P179" s="222"/>
      <c r="Q179" s="222"/>
      <c r="R179" s="223"/>
      <c r="S179" s="223"/>
      <c r="T179" s="223"/>
      <c r="U179" s="223"/>
      <c r="V179" s="223"/>
      <c r="W179" s="223"/>
      <c r="X179" s="223"/>
      <c r="Y179" s="223"/>
      <c r="Z179" s="213"/>
      <c r="AA179" s="213"/>
      <c r="AB179" s="213"/>
      <c r="AC179" s="213"/>
      <c r="AD179" s="213"/>
      <c r="AE179" s="213"/>
      <c r="AF179" s="213"/>
      <c r="AG179" s="213" t="s">
        <v>136</v>
      </c>
      <c r="AH179" s="213">
        <v>0</v>
      </c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3" x14ac:dyDescent="0.2">
      <c r="A180" s="220"/>
      <c r="B180" s="221"/>
      <c r="C180" s="259" t="s">
        <v>345</v>
      </c>
      <c r="D180" s="227"/>
      <c r="E180" s="228">
        <v>67.709999999999994</v>
      </c>
      <c r="F180" s="223"/>
      <c r="G180" s="223"/>
      <c r="H180" s="223"/>
      <c r="I180" s="223"/>
      <c r="J180" s="223"/>
      <c r="K180" s="223"/>
      <c r="L180" s="223"/>
      <c r="M180" s="223"/>
      <c r="N180" s="222"/>
      <c r="O180" s="222"/>
      <c r="P180" s="222"/>
      <c r="Q180" s="222"/>
      <c r="R180" s="223"/>
      <c r="S180" s="223"/>
      <c r="T180" s="223"/>
      <c r="U180" s="223"/>
      <c r="V180" s="223"/>
      <c r="W180" s="223"/>
      <c r="X180" s="223"/>
      <c r="Y180" s="223"/>
      <c r="Z180" s="213"/>
      <c r="AA180" s="213"/>
      <c r="AB180" s="213"/>
      <c r="AC180" s="213"/>
      <c r="AD180" s="213"/>
      <c r="AE180" s="213"/>
      <c r="AF180" s="213"/>
      <c r="AG180" s="213" t="s">
        <v>136</v>
      </c>
      <c r="AH180" s="213">
        <v>0</v>
      </c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3" x14ac:dyDescent="0.2">
      <c r="A181" s="220"/>
      <c r="B181" s="221"/>
      <c r="C181" s="259" t="s">
        <v>346</v>
      </c>
      <c r="D181" s="227"/>
      <c r="E181" s="228">
        <v>55.696689999999997</v>
      </c>
      <c r="F181" s="223"/>
      <c r="G181" s="223"/>
      <c r="H181" s="223"/>
      <c r="I181" s="223"/>
      <c r="J181" s="223"/>
      <c r="K181" s="223"/>
      <c r="L181" s="223"/>
      <c r="M181" s="223"/>
      <c r="N181" s="222"/>
      <c r="O181" s="222"/>
      <c r="P181" s="222"/>
      <c r="Q181" s="222"/>
      <c r="R181" s="223"/>
      <c r="S181" s="223"/>
      <c r="T181" s="223"/>
      <c r="U181" s="223"/>
      <c r="V181" s="223"/>
      <c r="W181" s="223"/>
      <c r="X181" s="223"/>
      <c r="Y181" s="223"/>
      <c r="Z181" s="213"/>
      <c r="AA181" s="213"/>
      <c r="AB181" s="213"/>
      <c r="AC181" s="213"/>
      <c r="AD181" s="213"/>
      <c r="AE181" s="213"/>
      <c r="AF181" s="213"/>
      <c r="AG181" s="213" t="s">
        <v>136</v>
      </c>
      <c r="AH181" s="213">
        <v>0</v>
      </c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3" x14ac:dyDescent="0.2">
      <c r="A182" s="220"/>
      <c r="B182" s="221"/>
      <c r="C182" s="259" t="s">
        <v>347</v>
      </c>
      <c r="D182" s="227"/>
      <c r="E182" s="228">
        <v>30.923500000000001</v>
      </c>
      <c r="F182" s="223"/>
      <c r="G182" s="223"/>
      <c r="H182" s="223"/>
      <c r="I182" s="223"/>
      <c r="J182" s="223"/>
      <c r="K182" s="223"/>
      <c r="L182" s="223"/>
      <c r="M182" s="223"/>
      <c r="N182" s="222"/>
      <c r="O182" s="222"/>
      <c r="P182" s="222"/>
      <c r="Q182" s="222"/>
      <c r="R182" s="223"/>
      <c r="S182" s="223"/>
      <c r="T182" s="223"/>
      <c r="U182" s="223"/>
      <c r="V182" s="223"/>
      <c r="W182" s="223"/>
      <c r="X182" s="223"/>
      <c r="Y182" s="223"/>
      <c r="Z182" s="213"/>
      <c r="AA182" s="213"/>
      <c r="AB182" s="213"/>
      <c r="AC182" s="213"/>
      <c r="AD182" s="213"/>
      <c r="AE182" s="213"/>
      <c r="AF182" s="213"/>
      <c r="AG182" s="213" t="s">
        <v>136</v>
      </c>
      <c r="AH182" s="213">
        <v>0</v>
      </c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1" x14ac:dyDescent="0.2">
      <c r="A183" s="237">
        <v>42</v>
      </c>
      <c r="B183" s="238" t="s">
        <v>348</v>
      </c>
      <c r="C183" s="256" t="s">
        <v>349</v>
      </c>
      <c r="D183" s="239" t="s">
        <v>284</v>
      </c>
      <c r="E183" s="240">
        <v>6.1219999999999997E-2</v>
      </c>
      <c r="F183" s="241"/>
      <c r="G183" s="242">
        <f>ROUND(E183*F183,2)</f>
        <v>0</v>
      </c>
      <c r="H183" s="241"/>
      <c r="I183" s="242">
        <f>ROUND(E183*H183,2)</f>
        <v>0</v>
      </c>
      <c r="J183" s="241"/>
      <c r="K183" s="242">
        <f>ROUND(E183*J183,2)</f>
        <v>0</v>
      </c>
      <c r="L183" s="242">
        <v>21</v>
      </c>
      <c r="M183" s="242">
        <f>G183*(1+L183/100)</f>
        <v>0</v>
      </c>
      <c r="N183" s="240">
        <v>0</v>
      </c>
      <c r="O183" s="240">
        <f>ROUND(E183*N183,2)</f>
        <v>0</v>
      </c>
      <c r="P183" s="240">
        <v>0</v>
      </c>
      <c r="Q183" s="240">
        <f>ROUND(E183*P183,2)</f>
        <v>0</v>
      </c>
      <c r="R183" s="242"/>
      <c r="S183" s="242" t="s">
        <v>127</v>
      </c>
      <c r="T183" s="243" t="s">
        <v>174</v>
      </c>
      <c r="U183" s="223">
        <v>0</v>
      </c>
      <c r="V183" s="223">
        <f>ROUND(E183*U183,2)</f>
        <v>0</v>
      </c>
      <c r="W183" s="223"/>
      <c r="X183" s="223" t="s">
        <v>213</v>
      </c>
      <c r="Y183" s="223" t="s">
        <v>129</v>
      </c>
      <c r="Z183" s="213"/>
      <c r="AA183" s="213"/>
      <c r="AB183" s="213"/>
      <c r="AC183" s="213"/>
      <c r="AD183" s="213"/>
      <c r="AE183" s="213"/>
      <c r="AF183" s="213"/>
      <c r="AG183" s="213" t="s">
        <v>214</v>
      </c>
      <c r="AH183" s="213"/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2" x14ac:dyDescent="0.2">
      <c r="A184" s="220"/>
      <c r="B184" s="221"/>
      <c r="C184" s="260" t="s">
        <v>350</v>
      </c>
      <c r="D184" s="247"/>
      <c r="E184" s="247"/>
      <c r="F184" s="247"/>
      <c r="G184" s="247"/>
      <c r="H184" s="223"/>
      <c r="I184" s="223"/>
      <c r="J184" s="223"/>
      <c r="K184" s="223"/>
      <c r="L184" s="223"/>
      <c r="M184" s="223"/>
      <c r="N184" s="222"/>
      <c r="O184" s="222"/>
      <c r="P184" s="222"/>
      <c r="Q184" s="222"/>
      <c r="R184" s="223"/>
      <c r="S184" s="223"/>
      <c r="T184" s="223"/>
      <c r="U184" s="223"/>
      <c r="V184" s="223"/>
      <c r="W184" s="223"/>
      <c r="X184" s="223"/>
      <c r="Y184" s="223"/>
      <c r="Z184" s="213"/>
      <c r="AA184" s="213"/>
      <c r="AB184" s="213"/>
      <c r="AC184" s="213"/>
      <c r="AD184" s="213"/>
      <c r="AE184" s="213"/>
      <c r="AF184" s="213"/>
      <c r="AG184" s="213" t="s">
        <v>134</v>
      </c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44" t="str">
        <f>C184</f>
        <v>Výplň zábradlí na lávce z lankového NEREZ pletiva. Kompletní práce s tím spojené včetně výroby, dodání, montáže, lan, napínáků, apod…</v>
      </c>
      <c r="BB184" s="213"/>
      <c r="BC184" s="213"/>
      <c r="BD184" s="213"/>
      <c r="BE184" s="213"/>
      <c r="BF184" s="213"/>
      <c r="BG184" s="213"/>
      <c r="BH184" s="213"/>
    </row>
    <row r="185" spans="1:60" outlineLevel="2" x14ac:dyDescent="0.2">
      <c r="A185" s="220"/>
      <c r="B185" s="221"/>
      <c r="C185" s="259" t="s">
        <v>351</v>
      </c>
      <c r="D185" s="227"/>
      <c r="E185" s="228">
        <v>5.3719999999999997E-2</v>
      </c>
      <c r="F185" s="223"/>
      <c r="G185" s="223"/>
      <c r="H185" s="223"/>
      <c r="I185" s="223"/>
      <c r="J185" s="223"/>
      <c r="K185" s="223"/>
      <c r="L185" s="223"/>
      <c r="M185" s="223"/>
      <c r="N185" s="222"/>
      <c r="O185" s="222"/>
      <c r="P185" s="222"/>
      <c r="Q185" s="222"/>
      <c r="R185" s="223"/>
      <c r="S185" s="223"/>
      <c r="T185" s="223"/>
      <c r="U185" s="223"/>
      <c r="V185" s="223"/>
      <c r="W185" s="223"/>
      <c r="X185" s="223"/>
      <c r="Y185" s="223"/>
      <c r="Z185" s="213"/>
      <c r="AA185" s="213"/>
      <c r="AB185" s="213"/>
      <c r="AC185" s="213"/>
      <c r="AD185" s="213"/>
      <c r="AE185" s="213"/>
      <c r="AF185" s="213"/>
      <c r="AG185" s="213" t="s">
        <v>136</v>
      </c>
      <c r="AH185" s="213">
        <v>0</v>
      </c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3" x14ac:dyDescent="0.2">
      <c r="A186" s="220"/>
      <c r="B186" s="221"/>
      <c r="C186" s="259" t="s">
        <v>352</v>
      </c>
      <c r="D186" s="227"/>
      <c r="E186" s="228">
        <v>7.4999999999999997E-3</v>
      </c>
      <c r="F186" s="223"/>
      <c r="G186" s="223"/>
      <c r="H186" s="223"/>
      <c r="I186" s="223"/>
      <c r="J186" s="223"/>
      <c r="K186" s="223"/>
      <c r="L186" s="223"/>
      <c r="M186" s="223"/>
      <c r="N186" s="222"/>
      <c r="O186" s="222"/>
      <c r="P186" s="222"/>
      <c r="Q186" s="222"/>
      <c r="R186" s="223"/>
      <c r="S186" s="223"/>
      <c r="T186" s="223"/>
      <c r="U186" s="223"/>
      <c r="V186" s="223"/>
      <c r="W186" s="223"/>
      <c r="X186" s="223"/>
      <c r="Y186" s="223"/>
      <c r="Z186" s="213"/>
      <c r="AA186" s="213"/>
      <c r="AB186" s="213"/>
      <c r="AC186" s="213"/>
      <c r="AD186" s="213"/>
      <c r="AE186" s="213"/>
      <c r="AF186" s="213"/>
      <c r="AG186" s="213" t="s">
        <v>136</v>
      </c>
      <c r="AH186" s="213">
        <v>0</v>
      </c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x14ac:dyDescent="0.2">
      <c r="A187" s="230" t="s">
        <v>121</v>
      </c>
      <c r="B187" s="231" t="s">
        <v>74</v>
      </c>
      <c r="C187" s="255" t="s">
        <v>75</v>
      </c>
      <c r="D187" s="232"/>
      <c r="E187" s="233"/>
      <c r="F187" s="234"/>
      <c r="G187" s="234">
        <f>SUMIF(AG188:AG236,"&lt;&gt;NOR",G188:G236)</f>
        <v>0</v>
      </c>
      <c r="H187" s="234"/>
      <c r="I187" s="234">
        <f>SUM(I188:I236)</f>
        <v>0</v>
      </c>
      <c r="J187" s="234"/>
      <c r="K187" s="234">
        <f>SUM(K188:K236)</f>
        <v>0</v>
      </c>
      <c r="L187" s="234"/>
      <c r="M187" s="234">
        <f>SUM(M188:M236)</f>
        <v>0</v>
      </c>
      <c r="N187" s="233"/>
      <c r="O187" s="233">
        <f>SUM(O188:O236)</f>
        <v>34.03</v>
      </c>
      <c r="P187" s="233"/>
      <c r="Q187" s="233">
        <f>SUM(Q188:Q236)</f>
        <v>0</v>
      </c>
      <c r="R187" s="234"/>
      <c r="S187" s="234"/>
      <c r="T187" s="235"/>
      <c r="U187" s="229"/>
      <c r="V187" s="229">
        <f>SUM(V188:V236)</f>
        <v>27.76</v>
      </c>
      <c r="W187" s="229"/>
      <c r="X187" s="229"/>
      <c r="Y187" s="229"/>
      <c r="AG187" t="s">
        <v>122</v>
      </c>
    </row>
    <row r="188" spans="1:60" outlineLevel="1" x14ac:dyDescent="0.2">
      <c r="A188" s="237">
        <v>43</v>
      </c>
      <c r="B188" s="238" t="s">
        <v>353</v>
      </c>
      <c r="C188" s="256" t="s">
        <v>354</v>
      </c>
      <c r="D188" s="239" t="s">
        <v>125</v>
      </c>
      <c r="E188" s="240">
        <v>2.0249999999999999</v>
      </c>
      <c r="F188" s="241"/>
      <c r="G188" s="242">
        <f>ROUND(E188*F188,2)</f>
        <v>0</v>
      </c>
      <c r="H188" s="241"/>
      <c r="I188" s="242">
        <f>ROUND(E188*H188,2)</f>
        <v>0</v>
      </c>
      <c r="J188" s="241"/>
      <c r="K188" s="242">
        <f>ROUND(E188*J188,2)</f>
        <v>0</v>
      </c>
      <c r="L188" s="242">
        <v>21</v>
      </c>
      <c r="M188" s="242">
        <f>G188*(1+L188/100)</f>
        <v>0</v>
      </c>
      <c r="N188" s="240">
        <v>2.25</v>
      </c>
      <c r="O188" s="240">
        <f>ROUND(E188*N188,2)</f>
        <v>4.5599999999999996</v>
      </c>
      <c r="P188" s="240">
        <v>0</v>
      </c>
      <c r="Q188" s="240">
        <f>ROUND(E188*P188,2)</f>
        <v>0</v>
      </c>
      <c r="R188" s="242" t="s">
        <v>355</v>
      </c>
      <c r="S188" s="242" t="s">
        <v>127</v>
      </c>
      <c r="T188" s="243" t="s">
        <v>127</v>
      </c>
      <c r="U188" s="223">
        <v>0.14699999999999999</v>
      </c>
      <c r="V188" s="223">
        <f>ROUND(E188*U188,2)</f>
        <v>0.3</v>
      </c>
      <c r="W188" s="223"/>
      <c r="X188" s="223" t="s">
        <v>128</v>
      </c>
      <c r="Y188" s="223" t="s">
        <v>129</v>
      </c>
      <c r="Z188" s="213"/>
      <c r="AA188" s="213"/>
      <c r="AB188" s="213"/>
      <c r="AC188" s="213"/>
      <c r="AD188" s="213"/>
      <c r="AE188" s="213"/>
      <c r="AF188" s="213"/>
      <c r="AG188" s="213" t="s">
        <v>130</v>
      </c>
      <c r="AH188" s="213"/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2" x14ac:dyDescent="0.2">
      <c r="A189" s="220"/>
      <c r="B189" s="221"/>
      <c r="C189" s="257" t="s">
        <v>356</v>
      </c>
      <c r="D189" s="245"/>
      <c r="E189" s="245"/>
      <c r="F189" s="245"/>
      <c r="G189" s="245"/>
      <c r="H189" s="223"/>
      <c r="I189" s="223"/>
      <c r="J189" s="223"/>
      <c r="K189" s="223"/>
      <c r="L189" s="223"/>
      <c r="M189" s="223"/>
      <c r="N189" s="222"/>
      <c r="O189" s="222"/>
      <c r="P189" s="222"/>
      <c r="Q189" s="222"/>
      <c r="R189" s="223"/>
      <c r="S189" s="223"/>
      <c r="T189" s="223"/>
      <c r="U189" s="223"/>
      <c r="V189" s="223"/>
      <c r="W189" s="223"/>
      <c r="X189" s="223"/>
      <c r="Y189" s="223"/>
      <c r="Z189" s="213"/>
      <c r="AA189" s="213"/>
      <c r="AB189" s="213"/>
      <c r="AC189" s="213"/>
      <c r="AD189" s="213"/>
      <c r="AE189" s="213"/>
      <c r="AF189" s="213"/>
      <c r="AG189" s="213" t="s">
        <v>132</v>
      </c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2" x14ac:dyDescent="0.2">
      <c r="A190" s="220"/>
      <c r="B190" s="221"/>
      <c r="C190" s="258" t="s">
        <v>357</v>
      </c>
      <c r="D190" s="246"/>
      <c r="E190" s="246"/>
      <c r="F190" s="246"/>
      <c r="G190" s="246"/>
      <c r="H190" s="223"/>
      <c r="I190" s="223"/>
      <c r="J190" s="223"/>
      <c r="K190" s="223"/>
      <c r="L190" s="223"/>
      <c r="M190" s="223"/>
      <c r="N190" s="222"/>
      <c r="O190" s="222"/>
      <c r="P190" s="222"/>
      <c r="Q190" s="222"/>
      <c r="R190" s="223"/>
      <c r="S190" s="223"/>
      <c r="T190" s="223"/>
      <c r="U190" s="223"/>
      <c r="V190" s="223"/>
      <c r="W190" s="223"/>
      <c r="X190" s="223"/>
      <c r="Y190" s="223"/>
      <c r="Z190" s="213"/>
      <c r="AA190" s="213"/>
      <c r="AB190" s="213"/>
      <c r="AC190" s="213"/>
      <c r="AD190" s="213"/>
      <c r="AE190" s="213"/>
      <c r="AF190" s="213"/>
      <c r="AG190" s="213" t="s">
        <v>134</v>
      </c>
      <c r="AH190" s="213"/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2" x14ac:dyDescent="0.2">
      <c r="A191" s="220"/>
      <c r="B191" s="221"/>
      <c r="C191" s="259" t="s">
        <v>188</v>
      </c>
      <c r="D191" s="227"/>
      <c r="E191" s="228">
        <v>2.0249999999999999</v>
      </c>
      <c r="F191" s="223"/>
      <c r="G191" s="223"/>
      <c r="H191" s="223"/>
      <c r="I191" s="223"/>
      <c r="J191" s="223"/>
      <c r="K191" s="223"/>
      <c r="L191" s="223"/>
      <c r="M191" s="223"/>
      <c r="N191" s="222"/>
      <c r="O191" s="222"/>
      <c r="P191" s="222"/>
      <c r="Q191" s="222"/>
      <c r="R191" s="223"/>
      <c r="S191" s="223"/>
      <c r="T191" s="223"/>
      <c r="U191" s="223"/>
      <c r="V191" s="223"/>
      <c r="W191" s="223"/>
      <c r="X191" s="223"/>
      <c r="Y191" s="223"/>
      <c r="Z191" s="213"/>
      <c r="AA191" s="213"/>
      <c r="AB191" s="213"/>
      <c r="AC191" s="213"/>
      <c r="AD191" s="213"/>
      <c r="AE191" s="213"/>
      <c r="AF191" s="213"/>
      <c r="AG191" s="213" t="s">
        <v>136</v>
      </c>
      <c r="AH191" s="213">
        <v>0</v>
      </c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">
      <c r="A192" s="237">
        <v>44</v>
      </c>
      <c r="B192" s="238" t="s">
        <v>358</v>
      </c>
      <c r="C192" s="256" t="s">
        <v>359</v>
      </c>
      <c r="D192" s="239" t="s">
        <v>125</v>
      </c>
      <c r="E192" s="240">
        <v>15.945</v>
      </c>
      <c r="F192" s="241"/>
      <c r="G192" s="242">
        <f>ROUND(E192*F192,2)</f>
        <v>0</v>
      </c>
      <c r="H192" s="241"/>
      <c r="I192" s="242">
        <f>ROUND(E192*H192,2)</f>
        <v>0</v>
      </c>
      <c r="J192" s="241"/>
      <c r="K192" s="242">
        <f>ROUND(E192*J192,2)</f>
        <v>0</v>
      </c>
      <c r="L192" s="242">
        <v>21</v>
      </c>
      <c r="M192" s="242">
        <f>G192*(1+L192/100)</f>
        <v>0</v>
      </c>
      <c r="N192" s="240">
        <v>1.8480000000000001</v>
      </c>
      <c r="O192" s="240">
        <f>ROUND(E192*N192,2)</f>
        <v>29.47</v>
      </c>
      <c r="P192" s="240">
        <v>0</v>
      </c>
      <c r="Q192" s="240">
        <f>ROUND(E192*P192,2)</f>
        <v>0</v>
      </c>
      <c r="R192" s="242" t="s">
        <v>360</v>
      </c>
      <c r="S192" s="242" t="s">
        <v>127</v>
      </c>
      <c r="T192" s="243" t="s">
        <v>127</v>
      </c>
      <c r="U192" s="223">
        <v>1.722</v>
      </c>
      <c r="V192" s="223">
        <f>ROUND(E192*U192,2)</f>
        <v>27.46</v>
      </c>
      <c r="W192" s="223"/>
      <c r="X192" s="223" t="s">
        <v>128</v>
      </c>
      <c r="Y192" s="223" t="s">
        <v>129</v>
      </c>
      <c r="Z192" s="213"/>
      <c r="AA192" s="213"/>
      <c r="AB192" s="213"/>
      <c r="AC192" s="213"/>
      <c r="AD192" s="213"/>
      <c r="AE192" s="213"/>
      <c r="AF192" s="213"/>
      <c r="AG192" s="213" t="s">
        <v>130</v>
      </c>
      <c r="AH192" s="213"/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2" x14ac:dyDescent="0.2">
      <c r="A193" s="220"/>
      <c r="B193" s="221"/>
      <c r="C193" s="257" t="s">
        <v>361</v>
      </c>
      <c r="D193" s="245"/>
      <c r="E193" s="245"/>
      <c r="F193" s="245"/>
      <c r="G193" s="245"/>
      <c r="H193" s="223"/>
      <c r="I193" s="223"/>
      <c r="J193" s="223"/>
      <c r="K193" s="223"/>
      <c r="L193" s="223"/>
      <c r="M193" s="223"/>
      <c r="N193" s="222"/>
      <c r="O193" s="222"/>
      <c r="P193" s="222"/>
      <c r="Q193" s="222"/>
      <c r="R193" s="223"/>
      <c r="S193" s="223"/>
      <c r="T193" s="223"/>
      <c r="U193" s="223"/>
      <c r="V193" s="223"/>
      <c r="W193" s="223"/>
      <c r="X193" s="223"/>
      <c r="Y193" s="223"/>
      <c r="Z193" s="213"/>
      <c r="AA193" s="213"/>
      <c r="AB193" s="213"/>
      <c r="AC193" s="213"/>
      <c r="AD193" s="213"/>
      <c r="AE193" s="213"/>
      <c r="AF193" s="213"/>
      <c r="AG193" s="213" t="s">
        <v>132</v>
      </c>
      <c r="AH193" s="213"/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2" x14ac:dyDescent="0.2">
      <c r="A194" s="220"/>
      <c r="B194" s="221"/>
      <c r="C194" s="258" t="s">
        <v>362</v>
      </c>
      <c r="D194" s="246"/>
      <c r="E194" s="246"/>
      <c r="F194" s="246"/>
      <c r="G194" s="246"/>
      <c r="H194" s="223"/>
      <c r="I194" s="223"/>
      <c r="J194" s="223"/>
      <c r="K194" s="223"/>
      <c r="L194" s="223"/>
      <c r="M194" s="223"/>
      <c r="N194" s="222"/>
      <c r="O194" s="222"/>
      <c r="P194" s="222"/>
      <c r="Q194" s="222"/>
      <c r="R194" s="223"/>
      <c r="S194" s="223"/>
      <c r="T194" s="223"/>
      <c r="U194" s="223"/>
      <c r="V194" s="223"/>
      <c r="W194" s="223"/>
      <c r="X194" s="223"/>
      <c r="Y194" s="223"/>
      <c r="Z194" s="213"/>
      <c r="AA194" s="213"/>
      <c r="AB194" s="213"/>
      <c r="AC194" s="213"/>
      <c r="AD194" s="213"/>
      <c r="AE194" s="213"/>
      <c r="AF194" s="213"/>
      <c r="AG194" s="213" t="s">
        <v>134</v>
      </c>
      <c r="AH194" s="213"/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2" x14ac:dyDescent="0.2">
      <c r="A195" s="220"/>
      <c r="B195" s="221"/>
      <c r="C195" s="259" t="s">
        <v>363</v>
      </c>
      <c r="D195" s="227"/>
      <c r="E195" s="228">
        <v>6.9225000000000003</v>
      </c>
      <c r="F195" s="223"/>
      <c r="G195" s="223"/>
      <c r="H195" s="223"/>
      <c r="I195" s="223"/>
      <c r="J195" s="223"/>
      <c r="K195" s="223"/>
      <c r="L195" s="223"/>
      <c r="M195" s="223"/>
      <c r="N195" s="222"/>
      <c r="O195" s="222"/>
      <c r="P195" s="222"/>
      <c r="Q195" s="222"/>
      <c r="R195" s="223"/>
      <c r="S195" s="223"/>
      <c r="T195" s="223"/>
      <c r="U195" s="223"/>
      <c r="V195" s="223"/>
      <c r="W195" s="223"/>
      <c r="X195" s="223"/>
      <c r="Y195" s="223"/>
      <c r="Z195" s="213"/>
      <c r="AA195" s="213"/>
      <c r="AB195" s="213"/>
      <c r="AC195" s="213"/>
      <c r="AD195" s="213"/>
      <c r="AE195" s="213"/>
      <c r="AF195" s="213"/>
      <c r="AG195" s="213" t="s">
        <v>136</v>
      </c>
      <c r="AH195" s="213">
        <v>0</v>
      </c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3" x14ac:dyDescent="0.2">
      <c r="A196" s="220"/>
      <c r="B196" s="221"/>
      <c r="C196" s="259" t="s">
        <v>364</v>
      </c>
      <c r="D196" s="227"/>
      <c r="E196" s="228">
        <v>9.0225000000000009</v>
      </c>
      <c r="F196" s="223"/>
      <c r="G196" s="223"/>
      <c r="H196" s="223"/>
      <c r="I196" s="223"/>
      <c r="J196" s="223"/>
      <c r="K196" s="223"/>
      <c r="L196" s="223"/>
      <c r="M196" s="223"/>
      <c r="N196" s="222"/>
      <c r="O196" s="222"/>
      <c r="P196" s="222"/>
      <c r="Q196" s="222"/>
      <c r="R196" s="223"/>
      <c r="S196" s="223"/>
      <c r="T196" s="223"/>
      <c r="U196" s="223"/>
      <c r="V196" s="223"/>
      <c r="W196" s="223"/>
      <c r="X196" s="223"/>
      <c r="Y196" s="223"/>
      <c r="Z196" s="213"/>
      <c r="AA196" s="213"/>
      <c r="AB196" s="213"/>
      <c r="AC196" s="213"/>
      <c r="AD196" s="213"/>
      <c r="AE196" s="213"/>
      <c r="AF196" s="213"/>
      <c r="AG196" s="213" t="s">
        <v>136</v>
      </c>
      <c r="AH196" s="213">
        <v>0</v>
      </c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1" x14ac:dyDescent="0.2">
      <c r="A197" s="237">
        <v>45</v>
      </c>
      <c r="B197" s="238" t="s">
        <v>365</v>
      </c>
      <c r="C197" s="256" t="s">
        <v>366</v>
      </c>
      <c r="D197" s="239" t="s">
        <v>284</v>
      </c>
      <c r="E197" s="240">
        <v>1.2</v>
      </c>
      <c r="F197" s="241"/>
      <c r="G197" s="242">
        <f>ROUND(E197*F197,2)</f>
        <v>0</v>
      </c>
      <c r="H197" s="241"/>
      <c r="I197" s="242">
        <f>ROUND(E197*H197,2)</f>
        <v>0</v>
      </c>
      <c r="J197" s="241"/>
      <c r="K197" s="242">
        <f>ROUND(E197*J197,2)</f>
        <v>0</v>
      </c>
      <c r="L197" s="242">
        <v>21</v>
      </c>
      <c r="M197" s="242">
        <f>G197*(1+L197/100)</f>
        <v>0</v>
      </c>
      <c r="N197" s="240">
        <v>0</v>
      </c>
      <c r="O197" s="240">
        <f>ROUND(E197*N197,2)</f>
        <v>0</v>
      </c>
      <c r="P197" s="240">
        <v>0</v>
      </c>
      <c r="Q197" s="240">
        <f>ROUND(E197*P197,2)</f>
        <v>0</v>
      </c>
      <c r="R197" s="242"/>
      <c r="S197" s="242" t="s">
        <v>127</v>
      </c>
      <c r="T197" s="243" t="s">
        <v>174</v>
      </c>
      <c r="U197" s="223">
        <v>0</v>
      </c>
      <c r="V197" s="223">
        <f>ROUND(E197*U197,2)</f>
        <v>0</v>
      </c>
      <c r="W197" s="223"/>
      <c r="X197" s="223" t="s">
        <v>213</v>
      </c>
      <c r="Y197" s="223" t="s">
        <v>129</v>
      </c>
      <c r="Z197" s="213"/>
      <c r="AA197" s="213"/>
      <c r="AB197" s="213"/>
      <c r="AC197" s="213"/>
      <c r="AD197" s="213"/>
      <c r="AE197" s="213"/>
      <c r="AF197" s="213"/>
      <c r="AG197" s="213" t="s">
        <v>214</v>
      </c>
      <c r="AH197" s="213"/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ht="22.5" outlineLevel="2" x14ac:dyDescent="0.2">
      <c r="A198" s="220"/>
      <c r="B198" s="221"/>
      <c r="C198" s="260" t="s">
        <v>367</v>
      </c>
      <c r="D198" s="247"/>
      <c r="E198" s="247"/>
      <c r="F198" s="247"/>
      <c r="G198" s="247"/>
      <c r="H198" s="223"/>
      <c r="I198" s="223"/>
      <c r="J198" s="223"/>
      <c r="K198" s="223"/>
      <c r="L198" s="223"/>
      <c r="M198" s="223"/>
      <c r="N198" s="222"/>
      <c r="O198" s="222"/>
      <c r="P198" s="222"/>
      <c r="Q198" s="222"/>
      <c r="R198" s="223"/>
      <c r="S198" s="223"/>
      <c r="T198" s="223"/>
      <c r="U198" s="223"/>
      <c r="V198" s="223"/>
      <c r="W198" s="223"/>
      <c r="X198" s="223"/>
      <c r="Y198" s="223"/>
      <c r="Z198" s="213"/>
      <c r="AA198" s="213"/>
      <c r="AB198" s="213"/>
      <c r="AC198" s="213"/>
      <c r="AD198" s="213"/>
      <c r="AE198" s="213"/>
      <c r="AF198" s="213"/>
      <c r="AG198" s="213" t="s">
        <v>134</v>
      </c>
      <c r="AH198" s="213"/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44" t="str">
        <f>C198</f>
        <v>Mostovka z pororoštů tl. 40mm s protiskluzovou úpravou. Nosný pásek 40/3mm, velikost oka 33/11mm. Kompletní dodávka včetně výroby, PKO (žárové zinkování ponorem), dodávky, montáže, uchycovacích profilů, ad…</v>
      </c>
      <c r="BB198" s="213"/>
      <c r="BC198" s="213"/>
      <c r="BD198" s="213"/>
      <c r="BE198" s="213"/>
      <c r="BF198" s="213"/>
      <c r="BG198" s="213"/>
      <c r="BH198" s="213"/>
    </row>
    <row r="199" spans="1:60" outlineLevel="2" x14ac:dyDescent="0.2">
      <c r="A199" s="220"/>
      <c r="B199" s="221"/>
      <c r="C199" s="259" t="s">
        <v>368</v>
      </c>
      <c r="D199" s="227"/>
      <c r="E199" s="228">
        <v>1.2</v>
      </c>
      <c r="F199" s="223"/>
      <c r="G199" s="223"/>
      <c r="H199" s="223"/>
      <c r="I199" s="223"/>
      <c r="J199" s="223"/>
      <c r="K199" s="223"/>
      <c r="L199" s="223"/>
      <c r="M199" s="223"/>
      <c r="N199" s="222"/>
      <c r="O199" s="222"/>
      <c r="P199" s="222"/>
      <c r="Q199" s="222"/>
      <c r="R199" s="223"/>
      <c r="S199" s="223"/>
      <c r="T199" s="223"/>
      <c r="U199" s="223"/>
      <c r="V199" s="223"/>
      <c r="W199" s="223"/>
      <c r="X199" s="223"/>
      <c r="Y199" s="223"/>
      <c r="Z199" s="213"/>
      <c r="AA199" s="213"/>
      <c r="AB199" s="213"/>
      <c r="AC199" s="213"/>
      <c r="AD199" s="213"/>
      <c r="AE199" s="213"/>
      <c r="AF199" s="213"/>
      <c r="AG199" s="213" t="s">
        <v>136</v>
      </c>
      <c r="AH199" s="213">
        <v>0</v>
      </c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1" x14ac:dyDescent="0.2">
      <c r="A200" s="237">
        <v>46</v>
      </c>
      <c r="B200" s="238" t="s">
        <v>369</v>
      </c>
      <c r="C200" s="256" t="s">
        <v>370</v>
      </c>
      <c r="D200" s="239" t="s">
        <v>284</v>
      </c>
      <c r="E200" s="240">
        <v>3.1150699999999998</v>
      </c>
      <c r="F200" s="241"/>
      <c r="G200" s="242">
        <f>ROUND(E200*F200,2)</f>
        <v>0</v>
      </c>
      <c r="H200" s="241"/>
      <c r="I200" s="242">
        <f>ROUND(E200*H200,2)</f>
        <v>0</v>
      </c>
      <c r="J200" s="241"/>
      <c r="K200" s="242">
        <f>ROUND(E200*J200,2)</f>
        <v>0</v>
      </c>
      <c r="L200" s="242">
        <v>21</v>
      </c>
      <c r="M200" s="242">
        <f>G200*(1+L200/100)</f>
        <v>0</v>
      </c>
      <c r="N200" s="240">
        <v>0</v>
      </c>
      <c r="O200" s="240">
        <f>ROUND(E200*N200,2)</f>
        <v>0</v>
      </c>
      <c r="P200" s="240">
        <v>0</v>
      </c>
      <c r="Q200" s="240">
        <f>ROUND(E200*P200,2)</f>
        <v>0</v>
      </c>
      <c r="R200" s="242"/>
      <c r="S200" s="242" t="s">
        <v>127</v>
      </c>
      <c r="T200" s="243" t="s">
        <v>174</v>
      </c>
      <c r="U200" s="223">
        <v>0</v>
      </c>
      <c r="V200" s="223">
        <f>ROUND(E200*U200,2)</f>
        <v>0</v>
      </c>
      <c r="W200" s="223"/>
      <c r="X200" s="223" t="s">
        <v>213</v>
      </c>
      <c r="Y200" s="223" t="s">
        <v>129</v>
      </c>
      <c r="Z200" s="213"/>
      <c r="AA200" s="213"/>
      <c r="AB200" s="213"/>
      <c r="AC200" s="213"/>
      <c r="AD200" s="213"/>
      <c r="AE200" s="213"/>
      <c r="AF200" s="213"/>
      <c r="AG200" s="213" t="s">
        <v>214</v>
      </c>
      <c r="AH200" s="213"/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ht="33.75" outlineLevel="2" x14ac:dyDescent="0.2">
      <c r="A201" s="220"/>
      <c r="B201" s="221"/>
      <c r="C201" s="260" t="s">
        <v>371</v>
      </c>
      <c r="D201" s="247"/>
      <c r="E201" s="247"/>
      <c r="F201" s="247"/>
      <c r="G201" s="247"/>
      <c r="H201" s="223"/>
      <c r="I201" s="223"/>
      <c r="J201" s="223"/>
      <c r="K201" s="223"/>
      <c r="L201" s="223"/>
      <c r="M201" s="223"/>
      <c r="N201" s="222"/>
      <c r="O201" s="222"/>
      <c r="P201" s="222"/>
      <c r="Q201" s="222"/>
      <c r="R201" s="223"/>
      <c r="S201" s="223"/>
      <c r="T201" s="223"/>
      <c r="U201" s="223"/>
      <c r="V201" s="223"/>
      <c r="W201" s="223"/>
      <c r="X201" s="223"/>
      <c r="Y201" s="223"/>
      <c r="Z201" s="213"/>
      <c r="AA201" s="213"/>
      <c r="AB201" s="213"/>
      <c r="AC201" s="213"/>
      <c r="AD201" s="213"/>
      <c r="AE201" s="213"/>
      <c r="AF201" s="213"/>
      <c r="AG201" s="213" t="s">
        <v>134</v>
      </c>
      <c r="AH201" s="213"/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44" t="str">
        <f>C201</f>
        <v>Ocelová nosná konstrukce komplet včetně VTD dokumentace, výroby, PKO, dopravu na stavbu, manipulace a osazení na stavbě. Součástí položky je potřebná technika (nákladní automobily, autojeřáb včetně připravy k zapatkování, apod…). Součástí nejsou ložiska a kce zábradlí (jsou v samostatných položkách).</v>
      </c>
      <c r="BB201" s="213"/>
      <c r="BC201" s="213"/>
      <c r="BD201" s="213"/>
      <c r="BE201" s="213"/>
      <c r="BF201" s="213"/>
      <c r="BG201" s="213"/>
      <c r="BH201" s="213"/>
    </row>
    <row r="202" spans="1:60" outlineLevel="3" x14ac:dyDescent="0.2">
      <c r="A202" s="220"/>
      <c r="B202" s="221"/>
      <c r="C202" s="262" t="s">
        <v>182</v>
      </c>
      <c r="D202" s="224"/>
      <c r="E202" s="225"/>
      <c r="F202" s="226"/>
      <c r="G202" s="226"/>
      <c r="H202" s="223"/>
      <c r="I202" s="223"/>
      <c r="J202" s="223"/>
      <c r="K202" s="223"/>
      <c r="L202" s="223"/>
      <c r="M202" s="223"/>
      <c r="N202" s="222"/>
      <c r="O202" s="222"/>
      <c r="P202" s="222"/>
      <c r="Q202" s="222"/>
      <c r="R202" s="223"/>
      <c r="S202" s="223"/>
      <c r="T202" s="223"/>
      <c r="U202" s="223"/>
      <c r="V202" s="223"/>
      <c r="W202" s="223"/>
      <c r="X202" s="223"/>
      <c r="Y202" s="223"/>
      <c r="Z202" s="213"/>
      <c r="AA202" s="213"/>
      <c r="AB202" s="213"/>
      <c r="AC202" s="213"/>
      <c r="AD202" s="213"/>
      <c r="AE202" s="213"/>
      <c r="AF202" s="213"/>
      <c r="AG202" s="213" t="s">
        <v>134</v>
      </c>
      <c r="AH202" s="213"/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3" x14ac:dyDescent="0.2">
      <c r="A203" s="220"/>
      <c r="B203" s="221"/>
      <c r="C203" s="258" t="s">
        <v>298</v>
      </c>
      <c r="D203" s="246"/>
      <c r="E203" s="246"/>
      <c r="F203" s="246"/>
      <c r="G203" s="246"/>
      <c r="H203" s="223"/>
      <c r="I203" s="223"/>
      <c r="J203" s="223"/>
      <c r="K203" s="223"/>
      <c r="L203" s="223"/>
      <c r="M203" s="223"/>
      <c r="N203" s="222"/>
      <c r="O203" s="222"/>
      <c r="P203" s="222"/>
      <c r="Q203" s="222"/>
      <c r="R203" s="223"/>
      <c r="S203" s="223"/>
      <c r="T203" s="223"/>
      <c r="U203" s="223"/>
      <c r="V203" s="223"/>
      <c r="W203" s="223"/>
      <c r="X203" s="223"/>
      <c r="Y203" s="223"/>
      <c r="Z203" s="213"/>
      <c r="AA203" s="213"/>
      <c r="AB203" s="213"/>
      <c r="AC203" s="213"/>
      <c r="AD203" s="213"/>
      <c r="AE203" s="213"/>
      <c r="AF203" s="213"/>
      <c r="AG203" s="213" t="s">
        <v>134</v>
      </c>
      <c r="AH203" s="213"/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2" x14ac:dyDescent="0.2">
      <c r="A204" s="220"/>
      <c r="B204" s="221"/>
      <c r="C204" s="259" t="s">
        <v>372</v>
      </c>
      <c r="D204" s="227"/>
      <c r="E204" s="228"/>
      <c r="F204" s="223"/>
      <c r="G204" s="223"/>
      <c r="H204" s="223"/>
      <c r="I204" s="223"/>
      <c r="J204" s="223"/>
      <c r="K204" s="223"/>
      <c r="L204" s="223"/>
      <c r="M204" s="223"/>
      <c r="N204" s="222"/>
      <c r="O204" s="222"/>
      <c r="P204" s="222"/>
      <c r="Q204" s="222"/>
      <c r="R204" s="223"/>
      <c r="S204" s="223"/>
      <c r="T204" s="223"/>
      <c r="U204" s="223"/>
      <c r="V204" s="223"/>
      <c r="W204" s="223"/>
      <c r="X204" s="223"/>
      <c r="Y204" s="223"/>
      <c r="Z204" s="213"/>
      <c r="AA204" s="213"/>
      <c r="AB204" s="213"/>
      <c r="AC204" s="213"/>
      <c r="AD204" s="213"/>
      <c r="AE204" s="213"/>
      <c r="AF204" s="213"/>
      <c r="AG204" s="213" t="s">
        <v>136</v>
      </c>
      <c r="AH204" s="213">
        <v>0</v>
      </c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3" x14ac:dyDescent="0.2">
      <c r="A205" s="220"/>
      <c r="B205" s="221"/>
      <c r="C205" s="259" t="s">
        <v>373</v>
      </c>
      <c r="D205" s="227"/>
      <c r="E205" s="228">
        <v>2.3868</v>
      </c>
      <c r="F205" s="223"/>
      <c r="G205" s="223"/>
      <c r="H205" s="223"/>
      <c r="I205" s="223"/>
      <c r="J205" s="223"/>
      <c r="K205" s="223"/>
      <c r="L205" s="223"/>
      <c r="M205" s="223"/>
      <c r="N205" s="222"/>
      <c r="O205" s="222"/>
      <c r="P205" s="222"/>
      <c r="Q205" s="222"/>
      <c r="R205" s="223"/>
      <c r="S205" s="223"/>
      <c r="T205" s="223"/>
      <c r="U205" s="223"/>
      <c r="V205" s="223"/>
      <c r="W205" s="223"/>
      <c r="X205" s="223"/>
      <c r="Y205" s="223"/>
      <c r="Z205" s="213"/>
      <c r="AA205" s="213"/>
      <c r="AB205" s="213"/>
      <c r="AC205" s="213"/>
      <c r="AD205" s="213"/>
      <c r="AE205" s="213"/>
      <c r="AF205" s="213"/>
      <c r="AG205" s="213" t="s">
        <v>136</v>
      </c>
      <c r="AH205" s="213">
        <v>0</v>
      </c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outlineLevel="3" x14ac:dyDescent="0.2">
      <c r="A206" s="220"/>
      <c r="B206" s="221"/>
      <c r="C206" s="259" t="s">
        <v>374</v>
      </c>
      <c r="D206" s="227"/>
      <c r="E206" s="228">
        <v>0.25596000000000002</v>
      </c>
      <c r="F206" s="223"/>
      <c r="G206" s="223"/>
      <c r="H206" s="223"/>
      <c r="I206" s="223"/>
      <c r="J206" s="223"/>
      <c r="K206" s="223"/>
      <c r="L206" s="223"/>
      <c r="M206" s="223"/>
      <c r="N206" s="222"/>
      <c r="O206" s="222"/>
      <c r="P206" s="222"/>
      <c r="Q206" s="222"/>
      <c r="R206" s="223"/>
      <c r="S206" s="223"/>
      <c r="T206" s="223"/>
      <c r="U206" s="223"/>
      <c r="V206" s="223"/>
      <c r="W206" s="223"/>
      <c r="X206" s="223"/>
      <c r="Y206" s="223"/>
      <c r="Z206" s="213"/>
      <c r="AA206" s="213"/>
      <c r="AB206" s="213"/>
      <c r="AC206" s="213"/>
      <c r="AD206" s="213"/>
      <c r="AE206" s="213"/>
      <c r="AF206" s="213"/>
      <c r="AG206" s="213" t="s">
        <v>136</v>
      </c>
      <c r="AH206" s="213">
        <v>0</v>
      </c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3" x14ac:dyDescent="0.2">
      <c r="A207" s="220"/>
      <c r="B207" s="221"/>
      <c r="C207" s="259" t="s">
        <v>375</v>
      </c>
      <c r="D207" s="227"/>
      <c r="E207" s="228">
        <v>0.10755000000000001</v>
      </c>
      <c r="F207" s="223"/>
      <c r="G207" s="223"/>
      <c r="H207" s="223"/>
      <c r="I207" s="223"/>
      <c r="J207" s="223"/>
      <c r="K207" s="223"/>
      <c r="L207" s="223"/>
      <c r="M207" s="223"/>
      <c r="N207" s="222"/>
      <c r="O207" s="222"/>
      <c r="P207" s="222"/>
      <c r="Q207" s="222"/>
      <c r="R207" s="223"/>
      <c r="S207" s="223"/>
      <c r="T207" s="223"/>
      <c r="U207" s="223"/>
      <c r="V207" s="223"/>
      <c r="W207" s="223"/>
      <c r="X207" s="223"/>
      <c r="Y207" s="223"/>
      <c r="Z207" s="213"/>
      <c r="AA207" s="213"/>
      <c r="AB207" s="213"/>
      <c r="AC207" s="213"/>
      <c r="AD207" s="213"/>
      <c r="AE207" s="213"/>
      <c r="AF207" s="213"/>
      <c r="AG207" s="213" t="s">
        <v>136</v>
      </c>
      <c r="AH207" s="213">
        <v>0</v>
      </c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3" x14ac:dyDescent="0.2">
      <c r="A208" s="220"/>
      <c r="B208" s="221"/>
      <c r="C208" s="259" t="s">
        <v>376</v>
      </c>
      <c r="D208" s="227"/>
      <c r="E208" s="228">
        <v>5.6520000000000001E-2</v>
      </c>
      <c r="F208" s="223"/>
      <c r="G208" s="223"/>
      <c r="H208" s="223"/>
      <c r="I208" s="223"/>
      <c r="J208" s="223"/>
      <c r="K208" s="223"/>
      <c r="L208" s="223"/>
      <c r="M208" s="223"/>
      <c r="N208" s="222"/>
      <c r="O208" s="222"/>
      <c r="P208" s="222"/>
      <c r="Q208" s="222"/>
      <c r="R208" s="223"/>
      <c r="S208" s="223"/>
      <c r="T208" s="223"/>
      <c r="U208" s="223"/>
      <c r="V208" s="223"/>
      <c r="W208" s="223"/>
      <c r="X208" s="223"/>
      <c r="Y208" s="223"/>
      <c r="Z208" s="213"/>
      <c r="AA208" s="213"/>
      <c r="AB208" s="213"/>
      <c r="AC208" s="213"/>
      <c r="AD208" s="213"/>
      <c r="AE208" s="213"/>
      <c r="AF208" s="213"/>
      <c r="AG208" s="213" t="s">
        <v>136</v>
      </c>
      <c r="AH208" s="213">
        <v>0</v>
      </c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3" x14ac:dyDescent="0.2">
      <c r="A209" s="220"/>
      <c r="B209" s="221"/>
      <c r="C209" s="259" t="s">
        <v>377</v>
      </c>
      <c r="D209" s="227"/>
      <c r="E209" s="228">
        <v>8.2900000000000001E-2</v>
      </c>
      <c r="F209" s="223"/>
      <c r="G209" s="223"/>
      <c r="H209" s="223"/>
      <c r="I209" s="223"/>
      <c r="J209" s="223"/>
      <c r="K209" s="223"/>
      <c r="L209" s="223"/>
      <c r="M209" s="223"/>
      <c r="N209" s="222"/>
      <c r="O209" s="222"/>
      <c r="P209" s="222"/>
      <c r="Q209" s="222"/>
      <c r="R209" s="223"/>
      <c r="S209" s="223"/>
      <c r="T209" s="223"/>
      <c r="U209" s="223"/>
      <c r="V209" s="223"/>
      <c r="W209" s="223"/>
      <c r="X209" s="223"/>
      <c r="Y209" s="223"/>
      <c r="Z209" s="213"/>
      <c r="AA209" s="213"/>
      <c r="AB209" s="213"/>
      <c r="AC209" s="213"/>
      <c r="AD209" s="213"/>
      <c r="AE209" s="213"/>
      <c r="AF209" s="213"/>
      <c r="AG209" s="213" t="s">
        <v>136</v>
      </c>
      <c r="AH209" s="213">
        <v>0</v>
      </c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3" x14ac:dyDescent="0.2">
      <c r="A210" s="220"/>
      <c r="B210" s="221"/>
      <c r="C210" s="259" t="s">
        <v>378</v>
      </c>
      <c r="D210" s="227"/>
      <c r="E210" s="228">
        <v>3.6290000000000003E-2</v>
      </c>
      <c r="F210" s="223"/>
      <c r="G210" s="223"/>
      <c r="H210" s="223"/>
      <c r="I210" s="223"/>
      <c r="J210" s="223"/>
      <c r="K210" s="223"/>
      <c r="L210" s="223"/>
      <c r="M210" s="223"/>
      <c r="N210" s="222"/>
      <c r="O210" s="222"/>
      <c r="P210" s="222"/>
      <c r="Q210" s="222"/>
      <c r="R210" s="223"/>
      <c r="S210" s="223"/>
      <c r="T210" s="223"/>
      <c r="U210" s="223"/>
      <c r="V210" s="223"/>
      <c r="W210" s="223"/>
      <c r="X210" s="223"/>
      <c r="Y210" s="223"/>
      <c r="Z210" s="213"/>
      <c r="AA210" s="213"/>
      <c r="AB210" s="213"/>
      <c r="AC210" s="213"/>
      <c r="AD210" s="213"/>
      <c r="AE210" s="213"/>
      <c r="AF210" s="213"/>
      <c r="AG210" s="213" t="s">
        <v>136</v>
      </c>
      <c r="AH210" s="213">
        <v>0</v>
      </c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3" x14ac:dyDescent="0.2">
      <c r="A211" s="220"/>
      <c r="B211" s="221"/>
      <c r="C211" s="259" t="s">
        <v>379</v>
      </c>
      <c r="D211" s="227"/>
      <c r="E211" s="228">
        <v>7.0299999999999998E-3</v>
      </c>
      <c r="F211" s="223"/>
      <c r="G211" s="223"/>
      <c r="H211" s="223"/>
      <c r="I211" s="223"/>
      <c r="J211" s="223"/>
      <c r="K211" s="223"/>
      <c r="L211" s="223"/>
      <c r="M211" s="223"/>
      <c r="N211" s="222"/>
      <c r="O211" s="222"/>
      <c r="P211" s="222"/>
      <c r="Q211" s="222"/>
      <c r="R211" s="223"/>
      <c r="S211" s="223"/>
      <c r="T211" s="223"/>
      <c r="U211" s="223"/>
      <c r="V211" s="223"/>
      <c r="W211" s="223"/>
      <c r="X211" s="223"/>
      <c r="Y211" s="223"/>
      <c r="Z211" s="213"/>
      <c r="AA211" s="213"/>
      <c r="AB211" s="213"/>
      <c r="AC211" s="213"/>
      <c r="AD211" s="213"/>
      <c r="AE211" s="213"/>
      <c r="AF211" s="213"/>
      <c r="AG211" s="213" t="s">
        <v>136</v>
      </c>
      <c r="AH211" s="213">
        <v>0</v>
      </c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outlineLevel="3" x14ac:dyDescent="0.2">
      <c r="A212" s="220"/>
      <c r="B212" s="221"/>
      <c r="C212" s="259" t="s">
        <v>380</v>
      </c>
      <c r="D212" s="227"/>
      <c r="E212" s="228">
        <v>1.319E-2</v>
      </c>
      <c r="F212" s="223"/>
      <c r="G212" s="223"/>
      <c r="H212" s="223"/>
      <c r="I212" s="223"/>
      <c r="J212" s="223"/>
      <c r="K212" s="223"/>
      <c r="L212" s="223"/>
      <c r="M212" s="223"/>
      <c r="N212" s="222"/>
      <c r="O212" s="222"/>
      <c r="P212" s="222"/>
      <c r="Q212" s="222"/>
      <c r="R212" s="223"/>
      <c r="S212" s="223"/>
      <c r="T212" s="223"/>
      <c r="U212" s="223"/>
      <c r="V212" s="223"/>
      <c r="W212" s="223"/>
      <c r="X212" s="223"/>
      <c r="Y212" s="223"/>
      <c r="Z212" s="213"/>
      <c r="AA212" s="213"/>
      <c r="AB212" s="213"/>
      <c r="AC212" s="213"/>
      <c r="AD212" s="213"/>
      <c r="AE212" s="213"/>
      <c r="AF212" s="213"/>
      <c r="AG212" s="213" t="s">
        <v>136</v>
      </c>
      <c r="AH212" s="213">
        <v>0</v>
      </c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3" x14ac:dyDescent="0.2">
      <c r="A213" s="220"/>
      <c r="B213" s="221"/>
      <c r="C213" s="259" t="s">
        <v>381</v>
      </c>
      <c r="D213" s="227"/>
      <c r="E213" s="228">
        <v>2.035E-2</v>
      </c>
      <c r="F213" s="223"/>
      <c r="G213" s="223"/>
      <c r="H213" s="223"/>
      <c r="I213" s="223"/>
      <c r="J213" s="223"/>
      <c r="K213" s="223"/>
      <c r="L213" s="223"/>
      <c r="M213" s="223"/>
      <c r="N213" s="222"/>
      <c r="O213" s="222"/>
      <c r="P213" s="222"/>
      <c r="Q213" s="222"/>
      <c r="R213" s="223"/>
      <c r="S213" s="223"/>
      <c r="T213" s="223"/>
      <c r="U213" s="223"/>
      <c r="V213" s="223"/>
      <c r="W213" s="223"/>
      <c r="X213" s="223"/>
      <c r="Y213" s="223"/>
      <c r="Z213" s="213"/>
      <c r="AA213" s="213"/>
      <c r="AB213" s="213"/>
      <c r="AC213" s="213"/>
      <c r="AD213" s="213"/>
      <c r="AE213" s="213"/>
      <c r="AF213" s="213"/>
      <c r="AG213" s="213" t="s">
        <v>136</v>
      </c>
      <c r="AH213" s="213">
        <v>0</v>
      </c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3" x14ac:dyDescent="0.2">
      <c r="A214" s="220"/>
      <c r="B214" s="221"/>
      <c r="C214" s="259" t="s">
        <v>382</v>
      </c>
      <c r="D214" s="227"/>
      <c r="E214" s="228">
        <v>0.14849999999999999</v>
      </c>
      <c r="F214" s="223"/>
      <c r="G214" s="223"/>
      <c r="H214" s="223"/>
      <c r="I214" s="223"/>
      <c r="J214" s="223"/>
      <c r="K214" s="223"/>
      <c r="L214" s="223"/>
      <c r="M214" s="223"/>
      <c r="N214" s="222"/>
      <c r="O214" s="222"/>
      <c r="P214" s="222"/>
      <c r="Q214" s="222"/>
      <c r="R214" s="223"/>
      <c r="S214" s="223"/>
      <c r="T214" s="223"/>
      <c r="U214" s="223"/>
      <c r="V214" s="223"/>
      <c r="W214" s="223"/>
      <c r="X214" s="223"/>
      <c r="Y214" s="223"/>
      <c r="Z214" s="213"/>
      <c r="AA214" s="213"/>
      <c r="AB214" s="213"/>
      <c r="AC214" s="213"/>
      <c r="AD214" s="213"/>
      <c r="AE214" s="213"/>
      <c r="AF214" s="213"/>
      <c r="AG214" s="213" t="s">
        <v>136</v>
      </c>
      <c r="AH214" s="213">
        <v>0</v>
      </c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outlineLevel="1" x14ac:dyDescent="0.2">
      <c r="A215" s="237">
        <v>47</v>
      </c>
      <c r="B215" s="238" t="s">
        <v>383</v>
      </c>
      <c r="C215" s="256" t="s">
        <v>384</v>
      </c>
      <c r="D215" s="239" t="s">
        <v>385</v>
      </c>
      <c r="E215" s="240">
        <v>6</v>
      </c>
      <c r="F215" s="241"/>
      <c r="G215" s="242">
        <f>ROUND(E215*F215,2)</f>
        <v>0</v>
      </c>
      <c r="H215" s="241"/>
      <c r="I215" s="242">
        <f>ROUND(E215*H215,2)</f>
        <v>0</v>
      </c>
      <c r="J215" s="241"/>
      <c r="K215" s="242">
        <f>ROUND(E215*J215,2)</f>
        <v>0</v>
      </c>
      <c r="L215" s="242">
        <v>21</v>
      </c>
      <c r="M215" s="242">
        <f>G215*(1+L215/100)</f>
        <v>0</v>
      </c>
      <c r="N215" s="240">
        <v>0</v>
      </c>
      <c r="O215" s="240">
        <f>ROUND(E215*N215,2)</f>
        <v>0</v>
      </c>
      <c r="P215" s="240">
        <v>0</v>
      </c>
      <c r="Q215" s="240">
        <f>ROUND(E215*P215,2)</f>
        <v>0</v>
      </c>
      <c r="R215" s="242"/>
      <c r="S215" s="242" t="s">
        <v>127</v>
      </c>
      <c r="T215" s="243" t="s">
        <v>174</v>
      </c>
      <c r="U215" s="223">
        <v>0</v>
      </c>
      <c r="V215" s="223">
        <f>ROUND(E215*U215,2)</f>
        <v>0</v>
      </c>
      <c r="W215" s="223"/>
      <c r="X215" s="223" t="s">
        <v>213</v>
      </c>
      <c r="Y215" s="223" t="s">
        <v>129</v>
      </c>
      <c r="Z215" s="213"/>
      <c r="AA215" s="213"/>
      <c r="AB215" s="213"/>
      <c r="AC215" s="213"/>
      <c r="AD215" s="213"/>
      <c r="AE215" s="213"/>
      <c r="AF215" s="213"/>
      <c r="AG215" s="213" t="s">
        <v>214</v>
      </c>
      <c r="AH215" s="213"/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ht="22.5" outlineLevel="2" x14ac:dyDescent="0.2">
      <c r="A216" s="220"/>
      <c r="B216" s="221"/>
      <c r="C216" s="260" t="s">
        <v>480</v>
      </c>
      <c r="D216" s="247"/>
      <c r="E216" s="247"/>
      <c r="F216" s="247"/>
      <c r="G216" s="247"/>
      <c r="H216" s="223"/>
      <c r="I216" s="223"/>
      <c r="J216" s="223"/>
      <c r="K216" s="223"/>
      <c r="L216" s="223"/>
      <c r="M216" s="223"/>
      <c r="N216" s="222"/>
      <c r="O216" s="222"/>
      <c r="P216" s="222"/>
      <c r="Q216" s="222"/>
      <c r="R216" s="223"/>
      <c r="S216" s="223"/>
      <c r="T216" s="223"/>
      <c r="U216" s="223"/>
      <c r="V216" s="223"/>
      <c r="W216" s="223"/>
      <c r="X216" s="223"/>
      <c r="Y216" s="223"/>
      <c r="Z216" s="213"/>
      <c r="AA216" s="213"/>
      <c r="AB216" s="213"/>
      <c r="AC216" s="213"/>
      <c r="AD216" s="213"/>
      <c r="AE216" s="213"/>
      <c r="AF216" s="213"/>
      <c r="AG216" s="213" t="s">
        <v>134</v>
      </c>
      <c r="AH216" s="213"/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44" t="str">
        <f>C216</f>
        <v>Ocelová ložiska nosné konstrukce včetně PKO, osazení, podlití polymerbetonem, apod… Kompletní dodávka ocelových ložisek včetně jejich výroby (ložiska obsahují tangenciální desku = ložisko, kámen, vodídka, tyče/trny/kolíky, apod…).</v>
      </c>
      <c r="BB216" s="213"/>
      <c r="BC216" s="213"/>
      <c r="BD216" s="213"/>
      <c r="BE216" s="213"/>
      <c r="BF216" s="213"/>
      <c r="BG216" s="213"/>
      <c r="BH216" s="213"/>
    </row>
    <row r="217" spans="1:60" outlineLevel="3" x14ac:dyDescent="0.2">
      <c r="A217" s="220"/>
      <c r="B217" s="221"/>
      <c r="C217" s="262" t="s">
        <v>182</v>
      </c>
      <c r="D217" s="224"/>
      <c r="E217" s="225"/>
      <c r="F217" s="226"/>
      <c r="G217" s="226"/>
      <c r="H217" s="223"/>
      <c r="I217" s="223"/>
      <c r="J217" s="223"/>
      <c r="K217" s="223"/>
      <c r="L217" s="223"/>
      <c r="M217" s="223"/>
      <c r="N217" s="222"/>
      <c r="O217" s="222"/>
      <c r="P217" s="222"/>
      <c r="Q217" s="222"/>
      <c r="R217" s="223"/>
      <c r="S217" s="223"/>
      <c r="T217" s="223"/>
      <c r="U217" s="223"/>
      <c r="V217" s="223"/>
      <c r="W217" s="223"/>
      <c r="X217" s="223"/>
      <c r="Y217" s="223"/>
      <c r="Z217" s="213"/>
      <c r="AA217" s="213"/>
      <c r="AB217" s="213"/>
      <c r="AC217" s="213"/>
      <c r="AD217" s="213"/>
      <c r="AE217" s="213"/>
      <c r="AF217" s="213"/>
      <c r="AG217" s="213" t="s">
        <v>134</v>
      </c>
      <c r="AH217" s="213"/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ht="22.5" outlineLevel="3" x14ac:dyDescent="0.2">
      <c r="A218" s="220"/>
      <c r="B218" s="221"/>
      <c r="C218" s="258" t="s">
        <v>386</v>
      </c>
      <c r="D218" s="246"/>
      <c r="E218" s="246"/>
      <c r="F218" s="246"/>
      <c r="G218" s="246"/>
      <c r="H218" s="223"/>
      <c r="I218" s="223"/>
      <c r="J218" s="223"/>
      <c r="K218" s="223"/>
      <c r="L218" s="223"/>
      <c r="M218" s="223"/>
      <c r="N218" s="222"/>
      <c r="O218" s="222"/>
      <c r="P218" s="222"/>
      <c r="Q218" s="222"/>
      <c r="R218" s="223"/>
      <c r="S218" s="223"/>
      <c r="T218" s="223"/>
      <c r="U218" s="223"/>
      <c r="V218" s="223"/>
      <c r="W218" s="223"/>
      <c r="X218" s="223"/>
      <c r="Y218" s="223"/>
      <c r="Z218" s="213"/>
      <c r="AA218" s="213"/>
      <c r="AB218" s="213"/>
      <c r="AC218" s="213"/>
      <c r="AD218" s="213"/>
      <c r="AE218" s="213"/>
      <c r="AF218" s="213"/>
      <c r="AG218" s="213" t="s">
        <v>134</v>
      </c>
      <c r="AH218" s="213"/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44" t="str">
        <f>C218</f>
        <v>Ocelová tangenciální ložiska dle výkresů ocelové nosné konstrukce. Požadované svislé zatížení min. 100kN, vodorovné zatížení podélné 50kN (v případě pevných ložisek)</v>
      </c>
      <c r="BB218" s="213"/>
      <c r="BC218" s="213"/>
      <c r="BD218" s="213"/>
      <c r="BE218" s="213"/>
      <c r="BF218" s="213"/>
      <c r="BG218" s="213"/>
      <c r="BH218" s="213"/>
    </row>
    <row r="219" spans="1:60" outlineLevel="2" x14ac:dyDescent="0.2">
      <c r="A219" s="220"/>
      <c r="B219" s="221"/>
      <c r="C219" s="259" t="s">
        <v>387</v>
      </c>
      <c r="D219" s="227"/>
      <c r="E219" s="228">
        <v>3</v>
      </c>
      <c r="F219" s="223"/>
      <c r="G219" s="223"/>
      <c r="H219" s="223"/>
      <c r="I219" s="223"/>
      <c r="J219" s="223"/>
      <c r="K219" s="223"/>
      <c r="L219" s="223"/>
      <c r="M219" s="223"/>
      <c r="N219" s="222"/>
      <c r="O219" s="222"/>
      <c r="P219" s="222"/>
      <c r="Q219" s="222"/>
      <c r="R219" s="223"/>
      <c r="S219" s="223"/>
      <c r="T219" s="223"/>
      <c r="U219" s="223"/>
      <c r="V219" s="223"/>
      <c r="W219" s="223"/>
      <c r="X219" s="223"/>
      <c r="Y219" s="223"/>
      <c r="Z219" s="213"/>
      <c r="AA219" s="213"/>
      <c r="AB219" s="213"/>
      <c r="AC219" s="213"/>
      <c r="AD219" s="213"/>
      <c r="AE219" s="213"/>
      <c r="AF219" s="213"/>
      <c r="AG219" s="213" t="s">
        <v>136</v>
      </c>
      <c r="AH219" s="213">
        <v>0</v>
      </c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outlineLevel="3" x14ac:dyDescent="0.2">
      <c r="A220" s="220"/>
      <c r="B220" s="221"/>
      <c r="C220" s="259" t="s">
        <v>388</v>
      </c>
      <c r="D220" s="227"/>
      <c r="E220" s="228">
        <v>3</v>
      </c>
      <c r="F220" s="223"/>
      <c r="G220" s="223"/>
      <c r="H220" s="223"/>
      <c r="I220" s="223"/>
      <c r="J220" s="223"/>
      <c r="K220" s="223"/>
      <c r="L220" s="223"/>
      <c r="M220" s="223"/>
      <c r="N220" s="222"/>
      <c r="O220" s="222"/>
      <c r="P220" s="222"/>
      <c r="Q220" s="222"/>
      <c r="R220" s="223"/>
      <c r="S220" s="223"/>
      <c r="T220" s="223"/>
      <c r="U220" s="223"/>
      <c r="V220" s="223"/>
      <c r="W220" s="223"/>
      <c r="X220" s="223"/>
      <c r="Y220" s="223"/>
      <c r="Z220" s="213"/>
      <c r="AA220" s="213"/>
      <c r="AB220" s="213"/>
      <c r="AC220" s="213"/>
      <c r="AD220" s="213"/>
      <c r="AE220" s="213"/>
      <c r="AF220" s="213"/>
      <c r="AG220" s="213" t="s">
        <v>136</v>
      </c>
      <c r="AH220" s="213">
        <v>0</v>
      </c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outlineLevel="1" x14ac:dyDescent="0.2">
      <c r="A221" s="237">
        <v>48</v>
      </c>
      <c r="B221" s="238" t="s">
        <v>389</v>
      </c>
      <c r="C221" s="256" t="s">
        <v>390</v>
      </c>
      <c r="D221" s="239" t="s">
        <v>284</v>
      </c>
      <c r="E221" s="240">
        <v>1.21373</v>
      </c>
      <c r="F221" s="241"/>
      <c r="G221" s="242">
        <f>ROUND(E221*F221,2)</f>
        <v>0</v>
      </c>
      <c r="H221" s="241"/>
      <c r="I221" s="242">
        <f>ROUND(E221*H221,2)</f>
        <v>0</v>
      </c>
      <c r="J221" s="241"/>
      <c r="K221" s="242">
        <f>ROUND(E221*J221,2)</f>
        <v>0</v>
      </c>
      <c r="L221" s="242">
        <v>21</v>
      </c>
      <c r="M221" s="242">
        <f>G221*(1+L221/100)</f>
        <v>0</v>
      </c>
      <c r="N221" s="240">
        <v>0</v>
      </c>
      <c r="O221" s="240">
        <f>ROUND(E221*N221,2)</f>
        <v>0</v>
      </c>
      <c r="P221" s="240">
        <v>0</v>
      </c>
      <c r="Q221" s="240">
        <f>ROUND(E221*P221,2)</f>
        <v>0</v>
      </c>
      <c r="R221" s="242"/>
      <c r="S221" s="242" t="s">
        <v>127</v>
      </c>
      <c r="T221" s="243" t="s">
        <v>174</v>
      </c>
      <c r="U221" s="223">
        <v>0</v>
      </c>
      <c r="V221" s="223">
        <f>ROUND(E221*U221,2)</f>
        <v>0</v>
      </c>
      <c r="W221" s="223"/>
      <c r="X221" s="223" t="s">
        <v>213</v>
      </c>
      <c r="Y221" s="223" t="s">
        <v>129</v>
      </c>
      <c r="Z221" s="213"/>
      <c r="AA221" s="213"/>
      <c r="AB221" s="213"/>
      <c r="AC221" s="213"/>
      <c r="AD221" s="213"/>
      <c r="AE221" s="213"/>
      <c r="AF221" s="213"/>
      <c r="AG221" s="213" t="s">
        <v>214</v>
      </c>
      <c r="AH221" s="213"/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ht="22.5" outlineLevel="2" x14ac:dyDescent="0.2">
      <c r="A222" s="220"/>
      <c r="B222" s="221"/>
      <c r="C222" s="260" t="s">
        <v>391</v>
      </c>
      <c r="D222" s="247"/>
      <c r="E222" s="247"/>
      <c r="F222" s="247"/>
      <c r="G222" s="247"/>
      <c r="H222" s="223"/>
      <c r="I222" s="223"/>
      <c r="J222" s="223"/>
      <c r="K222" s="223"/>
      <c r="L222" s="223"/>
      <c r="M222" s="223"/>
      <c r="N222" s="222"/>
      <c r="O222" s="222"/>
      <c r="P222" s="222"/>
      <c r="Q222" s="222"/>
      <c r="R222" s="223"/>
      <c r="S222" s="223"/>
      <c r="T222" s="223"/>
      <c r="U222" s="223"/>
      <c r="V222" s="223"/>
      <c r="W222" s="223"/>
      <c r="X222" s="223"/>
      <c r="Y222" s="223"/>
      <c r="Z222" s="213"/>
      <c r="AA222" s="213"/>
      <c r="AB222" s="213"/>
      <c r="AC222" s="213"/>
      <c r="AD222" s="213"/>
      <c r="AE222" s="213"/>
      <c r="AF222" s="213"/>
      <c r="AG222" s="213" t="s">
        <v>134</v>
      </c>
      <c r="AH222" s="213"/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44" t="str">
        <f>C222</f>
        <v>Ocelová konstrukce schodišť na předmostí komplet včetně VTD dokumentace, výroby, PKO, dopravu na stavbu, manipulace a osazení na stavbě. Součástí položky je potřebná technika (nákladní automobily, případně autojeřáb, apod…).</v>
      </c>
      <c r="BB222" s="213"/>
      <c r="BC222" s="213"/>
      <c r="BD222" s="213"/>
      <c r="BE222" s="213"/>
      <c r="BF222" s="213"/>
      <c r="BG222" s="213"/>
      <c r="BH222" s="213"/>
    </row>
    <row r="223" spans="1:60" outlineLevel="3" x14ac:dyDescent="0.2">
      <c r="A223" s="220"/>
      <c r="B223" s="221"/>
      <c r="C223" s="262" t="s">
        <v>182</v>
      </c>
      <c r="D223" s="224"/>
      <c r="E223" s="225"/>
      <c r="F223" s="226"/>
      <c r="G223" s="226"/>
      <c r="H223" s="223"/>
      <c r="I223" s="223"/>
      <c r="J223" s="223"/>
      <c r="K223" s="223"/>
      <c r="L223" s="223"/>
      <c r="M223" s="223"/>
      <c r="N223" s="222"/>
      <c r="O223" s="222"/>
      <c r="P223" s="222"/>
      <c r="Q223" s="222"/>
      <c r="R223" s="223"/>
      <c r="S223" s="223"/>
      <c r="T223" s="223"/>
      <c r="U223" s="223"/>
      <c r="V223" s="223"/>
      <c r="W223" s="223"/>
      <c r="X223" s="223"/>
      <c r="Y223" s="223"/>
      <c r="Z223" s="213"/>
      <c r="AA223" s="213"/>
      <c r="AB223" s="213"/>
      <c r="AC223" s="213"/>
      <c r="AD223" s="213"/>
      <c r="AE223" s="213"/>
      <c r="AF223" s="213"/>
      <c r="AG223" s="213" t="s">
        <v>134</v>
      </c>
      <c r="AH223" s="213"/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3" x14ac:dyDescent="0.2">
      <c r="A224" s="220"/>
      <c r="B224" s="221"/>
      <c r="C224" s="258" t="s">
        <v>298</v>
      </c>
      <c r="D224" s="246"/>
      <c r="E224" s="246"/>
      <c r="F224" s="246"/>
      <c r="G224" s="246"/>
      <c r="H224" s="223"/>
      <c r="I224" s="223"/>
      <c r="J224" s="223"/>
      <c r="K224" s="223"/>
      <c r="L224" s="223"/>
      <c r="M224" s="223"/>
      <c r="N224" s="222"/>
      <c r="O224" s="222"/>
      <c r="P224" s="222"/>
      <c r="Q224" s="222"/>
      <c r="R224" s="223"/>
      <c r="S224" s="223"/>
      <c r="T224" s="223"/>
      <c r="U224" s="223"/>
      <c r="V224" s="223"/>
      <c r="W224" s="223"/>
      <c r="X224" s="223"/>
      <c r="Y224" s="223"/>
      <c r="Z224" s="213"/>
      <c r="AA224" s="213"/>
      <c r="AB224" s="213"/>
      <c r="AC224" s="213"/>
      <c r="AD224" s="213"/>
      <c r="AE224" s="213"/>
      <c r="AF224" s="213"/>
      <c r="AG224" s="213" t="s">
        <v>134</v>
      </c>
      <c r="AH224" s="213"/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outlineLevel="2" x14ac:dyDescent="0.2">
      <c r="A225" s="220"/>
      <c r="B225" s="221"/>
      <c r="C225" s="259" t="s">
        <v>392</v>
      </c>
      <c r="D225" s="227"/>
      <c r="E225" s="228">
        <v>0.50887000000000004</v>
      </c>
      <c r="F225" s="223"/>
      <c r="G225" s="223"/>
      <c r="H225" s="223"/>
      <c r="I225" s="223"/>
      <c r="J225" s="223"/>
      <c r="K225" s="223"/>
      <c r="L225" s="223"/>
      <c r="M225" s="223"/>
      <c r="N225" s="222"/>
      <c r="O225" s="222"/>
      <c r="P225" s="222"/>
      <c r="Q225" s="222"/>
      <c r="R225" s="223"/>
      <c r="S225" s="223"/>
      <c r="T225" s="223"/>
      <c r="U225" s="223"/>
      <c r="V225" s="223"/>
      <c r="W225" s="223"/>
      <c r="X225" s="223"/>
      <c r="Y225" s="223"/>
      <c r="Z225" s="213"/>
      <c r="AA225" s="213"/>
      <c r="AB225" s="213"/>
      <c r="AC225" s="213"/>
      <c r="AD225" s="213"/>
      <c r="AE225" s="213"/>
      <c r="AF225" s="213"/>
      <c r="AG225" s="213" t="s">
        <v>136</v>
      </c>
      <c r="AH225" s="213">
        <v>0</v>
      </c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3" x14ac:dyDescent="0.2">
      <c r="A226" s="220"/>
      <c r="B226" s="221"/>
      <c r="C226" s="259" t="s">
        <v>393</v>
      </c>
      <c r="D226" s="227"/>
      <c r="E226" s="228">
        <v>0.21603</v>
      </c>
      <c r="F226" s="223"/>
      <c r="G226" s="223"/>
      <c r="H226" s="223"/>
      <c r="I226" s="223"/>
      <c r="J226" s="223"/>
      <c r="K226" s="223"/>
      <c r="L226" s="223"/>
      <c r="M226" s="223"/>
      <c r="N226" s="222"/>
      <c r="O226" s="222"/>
      <c r="P226" s="222"/>
      <c r="Q226" s="222"/>
      <c r="R226" s="223"/>
      <c r="S226" s="223"/>
      <c r="T226" s="223"/>
      <c r="U226" s="223"/>
      <c r="V226" s="223"/>
      <c r="W226" s="223"/>
      <c r="X226" s="223"/>
      <c r="Y226" s="223"/>
      <c r="Z226" s="213"/>
      <c r="AA226" s="213"/>
      <c r="AB226" s="213"/>
      <c r="AC226" s="213"/>
      <c r="AD226" s="213"/>
      <c r="AE226" s="213"/>
      <c r="AF226" s="213"/>
      <c r="AG226" s="213" t="s">
        <v>136</v>
      </c>
      <c r="AH226" s="213">
        <v>0</v>
      </c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ht="22.5" outlineLevel="3" x14ac:dyDescent="0.2">
      <c r="A227" s="220"/>
      <c r="B227" s="221"/>
      <c r="C227" s="259" t="s">
        <v>394</v>
      </c>
      <c r="D227" s="227"/>
      <c r="E227" s="228">
        <v>4.2630000000000001E-2</v>
      </c>
      <c r="F227" s="223"/>
      <c r="G227" s="223"/>
      <c r="H227" s="223"/>
      <c r="I227" s="223"/>
      <c r="J227" s="223"/>
      <c r="K227" s="223"/>
      <c r="L227" s="223"/>
      <c r="M227" s="223"/>
      <c r="N227" s="222"/>
      <c r="O227" s="222"/>
      <c r="P227" s="222"/>
      <c r="Q227" s="222"/>
      <c r="R227" s="223"/>
      <c r="S227" s="223"/>
      <c r="T227" s="223"/>
      <c r="U227" s="223"/>
      <c r="V227" s="223"/>
      <c r="W227" s="223"/>
      <c r="X227" s="223"/>
      <c r="Y227" s="223"/>
      <c r="Z227" s="213"/>
      <c r="AA227" s="213"/>
      <c r="AB227" s="213"/>
      <c r="AC227" s="213"/>
      <c r="AD227" s="213"/>
      <c r="AE227" s="213"/>
      <c r="AF227" s="213"/>
      <c r="AG227" s="213" t="s">
        <v>136</v>
      </c>
      <c r="AH227" s="213">
        <v>0</v>
      </c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ht="33.75" outlineLevel="3" x14ac:dyDescent="0.2">
      <c r="A228" s="220"/>
      <c r="B228" s="221"/>
      <c r="C228" s="259" t="s">
        <v>395</v>
      </c>
      <c r="D228" s="227"/>
      <c r="E228" s="228">
        <v>4.0219999999999999E-2</v>
      </c>
      <c r="F228" s="223"/>
      <c r="G228" s="223"/>
      <c r="H228" s="223"/>
      <c r="I228" s="223"/>
      <c r="J228" s="223"/>
      <c r="K228" s="223"/>
      <c r="L228" s="223"/>
      <c r="M228" s="223"/>
      <c r="N228" s="222"/>
      <c r="O228" s="222"/>
      <c r="P228" s="222"/>
      <c r="Q228" s="222"/>
      <c r="R228" s="223"/>
      <c r="S228" s="223"/>
      <c r="T228" s="223"/>
      <c r="U228" s="223"/>
      <c r="V228" s="223"/>
      <c r="W228" s="223"/>
      <c r="X228" s="223"/>
      <c r="Y228" s="223"/>
      <c r="Z228" s="213"/>
      <c r="AA228" s="213"/>
      <c r="AB228" s="213"/>
      <c r="AC228" s="213"/>
      <c r="AD228" s="213"/>
      <c r="AE228" s="213"/>
      <c r="AF228" s="213"/>
      <c r="AG228" s="213" t="s">
        <v>136</v>
      </c>
      <c r="AH228" s="213">
        <v>0</v>
      </c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outlineLevel="3" x14ac:dyDescent="0.2">
      <c r="A229" s="220"/>
      <c r="B229" s="221"/>
      <c r="C229" s="259" t="s">
        <v>396</v>
      </c>
      <c r="D229" s="227"/>
      <c r="E229" s="228">
        <v>0.16880999999999999</v>
      </c>
      <c r="F229" s="223"/>
      <c r="G229" s="223"/>
      <c r="H229" s="223"/>
      <c r="I229" s="223"/>
      <c r="J229" s="223"/>
      <c r="K229" s="223"/>
      <c r="L229" s="223"/>
      <c r="M229" s="223"/>
      <c r="N229" s="222"/>
      <c r="O229" s="222"/>
      <c r="P229" s="222"/>
      <c r="Q229" s="222"/>
      <c r="R229" s="223"/>
      <c r="S229" s="223"/>
      <c r="T229" s="223"/>
      <c r="U229" s="223"/>
      <c r="V229" s="223"/>
      <c r="W229" s="223"/>
      <c r="X229" s="223"/>
      <c r="Y229" s="223"/>
      <c r="Z229" s="213"/>
      <c r="AA229" s="213"/>
      <c r="AB229" s="213"/>
      <c r="AC229" s="213"/>
      <c r="AD229" s="213"/>
      <c r="AE229" s="213"/>
      <c r="AF229" s="213"/>
      <c r="AG229" s="213" t="s">
        <v>136</v>
      </c>
      <c r="AH229" s="213">
        <v>0</v>
      </c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3" x14ac:dyDescent="0.2">
      <c r="A230" s="220"/>
      <c r="B230" s="221"/>
      <c r="C230" s="259" t="s">
        <v>397</v>
      </c>
      <c r="D230" s="227"/>
      <c r="E230" s="228">
        <v>0.12717000000000001</v>
      </c>
      <c r="F230" s="223"/>
      <c r="G230" s="223"/>
      <c r="H230" s="223"/>
      <c r="I230" s="223"/>
      <c r="J230" s="223"/>
      <c r="K230" s="223"/>
      <c r="L230" s="223"/>
      <c r="M230" s="223"/>
      <c r="N230" s="222"/>
      <c r="O230" s="222"/>
      <c r="P230" s="222"/>
      <c r="Q230" s="222"/>
      <c r="R230" s="223"/>
      <c r="S230" s="223"/>
      <c r="T230" s="223"/>
      <c r="U230" s="223"/>
      <c r="V230" s="223"/>
      <c r="W230" s="223"/>
      <c r="X230" s="223"/>
      <c r="Y230" s="223"/>
      <c r="Z230" s="213"/>
      <c r="AA230" s="213"/>
      <c r="AB230" s="213"/>
      <c r="AC230" s="213"/>
      <c r="AD230" s="213"/>
      <c r="AE230" s="213"/>
      <c r="AF230" s="213"/>
      <c r="AG230" s="213" t="s">
        <v>136</v>
      </c>
      <c r="AH230" s="213">
        <v>0</v>
      </c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outlineLevel="3" x14ac:dyDescent="0.2">
      <c r="A231" s="220"/>
      <c r="B231" s="221"/>
      <c r="C231" s="259" t="s">
        <v>398</v>
      </c>
      <c r="D231" s="227"/>
      <c r="E231" s="228">
        <v>0.11</v>
      </c>
      <c r="F231" s="223"/>
      <c r="G231" s="223"/>
      <c r="H231" s="223"/>
      <c r="I231" s="223"/>
      <c r="J231" s="223"/>
      <c r="K231" s="223"/>
      <c r="L231" s="223"/>
      <c r="M231" s="223"/>
      <c r="N231" s="222"/>
      <c r="O231" s="222"/>
      <c r="P231" s="222"/>
      <c r="Q231" s="222"/>
      <c r="R231" s="223"/>
      <c r="S231" s="223"/>
      <c r="T231" s="223"/>
      <c r="U231" s="223"/>
      <c r="V231" s="223"/>
      <c r="W231" s="223"/>
      <c r="X231" s="223"/>
      <c r="Y231" s="223"/>
      <c r="Z231" s="213"/>
      <c r="AA231" s="213"/>
      <c r="AB231" s="213"/>
      <c r="AC231" s="213"/>
      <c r="AD231" s="213"/>
      <c r="AE231" s="213"/>
      <c r="AF231" s="213"/>
      <c r="AG231" s="213" t="s">
        <v>136</v>
      </c>
      <c r="AH231" s="213">
        <v>0</v>
      </c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1" x14ac:dyDescent="0.2">
      <c r="A232" s="237">
        <v>49</v>
      </c>
      <c r="B232" s="238" t="s">
        <v>399</v>
      </c>
      <c r="C232" s="256" t="s">
        <v>400</v>
      </c>
      <c r="D232" s="239" t="s">
        <v>284</v>
      </c>
      <c r="E232" s="240">
        <v>0.749</v>
      </c>
      <c r="F232" s="241"/>
      <c r="G232" s="242">
        <f>ROUND(E232*F232,2)</f>
        <v>0</v>
      </c>
      <c r="H232" s="241"/>
      <c r="I232" s="242">
        <f>ROUND(E232*H232,2)</f>
        <v>0</v>
      </c>
      <c r="J232" s="241"/>
      <c r="K232" s="242">
        <f>ROUND(E232*J232,2)</f>
        <v>0</v>
      </c>
      <c r="L232" s="242">
        <v>21</v>
      </c>
      <c r="M232" s="242">
        <f>G232*(1+L232/100)</f>
        <v>0</v>
      </c>
      <c r="N232" s="240">
        <v>0</v>
      </c>
      <c r="O232" s="240">
        <f>ROUND(E232*N232,2)</f>
        <v>0</v>
      </c>
      <c r="P232" s="240">
        <v>0</v>
      </c>
      <c r="Q232" s="240">
        <f>ROUND(E232*P232,2)</f>
        <v>0</v>
      </c>
      <c r="R232" s="242"/>
      <c r="S232" s="242" t="s">
        <v>127</v>
      </c>
      <c r="T232" s="243" t="s">
        <v>174</v>
      </c>
      <c r="U232" s="223">
        <v>0</v>
      </c>
      <c r="V232" s="223">
        <f>ROUND(E232*U232,2)</f>
        <v>0</v>
      </c>
      <c r="W232" s="223"/>
      <c r="X232" s="223" t="s">
        <v>213</v>
      </c>
      <c r="Y232" s="223" t="s">
        <v>129</v>
      </c>
      <c r="Z232" s="213"/>
      <c r="AA232" s="213"/>
      <c r="AB232" s="213"/>
      <c r="AC232" s="213"/>
      <c r="AD232" s="213"/>
      <c r="AE232" s="213"/>
      <c r="AF232" s="213"/>
      <c r="AG232" s="213" t="s">
        <v>214</v>
      </c>
      <c r="AH232" s="213"/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ht="22.5" outlineLevel="2" x14ac:dyDescent="0.2">
      <c r="A233" s="220"/>
      <c r="B233" s="221"/>
      <c r="C233" s="260" t="s">
        <v>401</v>
      </c>
      <c r="D233" s="247"/>
      <c r="E233" s="247"/>
      <c r="F233" s="247"/>
      <c r="G233" s="247"/>
      <c r="H233" s="223"/>
      <c r="I233" s="223"/>
      <c r="J233" s="223"/>
      <c r="K233" s="223"/>
      <c r="L233" s="223"/>
      <c r="M233" s="223"/>
      <c r="N233" s="222"/>
      <c r="O233" s="222"/>
      <c r="P233" s="222"/>
      <c r="Q233" s="222"/>
      <c r="R233" s="223"/>
      <c r="S233" s="223"/>
      <c r="T233" s="223"/>
      <c r="U233" s="223"/>
      <c r="V233" s="223"/>
      <c r="W233" s="223"/>
      <c r="X233" s="223"/>
      <c r="Y233" s="223"/>
      <c r="Z233" s="213"/>
      <c r="AA233" s="213"/>
      <c r="AB233" s="213"/>
      <c r="AC233" s="213"/>
      <c r="AD233" s="213"/>
      <c r="AE233" s="213"/>
      <c r="AF233" s="213"/>
      <c r="AG233" s="213" t="s">
        <v>134</v>
      </c>
      <c r="AH233" s="213"/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44" t="str">
        <f>C233</f>
        <v>Schodišťové stupně z pororoštů tl. 40mm s protiskluzovou úpravou. Nosný pásek 40/3mm, velikost oka 33/11mm. Kompletní dodávka včetně výroby, PKO (žárové zinkování ponorem), dodávky, montáže, uchycovacích profilů, ad…</v>
      </c>
      <c r="BB233" s="213"/>
      <c r="BC233" s="213"/>
      <c r="BD233" s="213"/>
      <c r="BE233" s="213"/>
      <c r="BF233" s="213"/>
      <c r="BG233" s="213"/>
      <c r="BH233" s="213"/>
    </row>
    <row r="234" spans="1:60" outlineLevel="3" x14ac:dyDescent="0.2">
      <c r="A234" s="220"/>
      <c r="B234" s="221"/>
      <c r="C234" s="262" t="s">
        <v>182</v>
      </c>
      <c r="D234" s="224"/>
      <c r="E234" s="225"/>
      <c r="F234" s="226"/>
      <c r="G234" s="226"/>
      <c r="H234" s="223"/>
      <c r="I234" s="223"/>
      <c r="J234" s="223"/>
      <c r="K234" s="223"/>
      <c r="L234" s="223"/>
      <c r="M234" s="223"/>
      <c r="N234" s="222"/>
      <c r="O234" s="222"/>
      <c r="P234" s="222"/>
      <c r="Q234" s="222"/>
      <c r="R234" s="223"/>
      <c r="S234" s="223"/>
      <c r="T234" s="223"/>
      <c r="U234" s="223"/>
      <c r="V234" s="223"/>
      <c r="W234" s="223"/>
      <c r="X234" s="223"/>
      <c r="Y234" s="223"/>
      <c r="Z234" s="213"/>
      <c r="AA234" s="213"/>
      <c r="AB234" s="213"/>
      <c r="AC234" s="213"/>
      <c r="AD234" s="213"/>
      <c r="AE234" s="213"/>
      <c r="AF234" s="213"/>
      <c r="AG234" s="213" t="s">
        <v>134</v>
      </c>
      <c r="AH234" s="213"/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outlineLevel="3" x14ac:dyDescent="0.2">
      <c r="A235" s="220"/>
      <c r="B235" s="221"/>
      <c r="C235" s="258" t="s">
        <v>298</v>
      </c>
      <c r="D235" s="246"/>
      <c r="E235" s="246"/>
      <c r="F235" s="246"/>
      <c r="G235" s="246"/>
      <c r="H235" s="223"/>
      <c r="I235" s="223"/>
      <c r="J235" s="223"/>
      <c r="K235" s="223"/>
      <c r="L235" s="223"/>
      <c r="M235" s="223"/>
      <c r="N235" s="222"/>
      <c r="O235" s="222"/>
      <c r="P235" s="222"/>
      <c r="Q235" s="222"/>
      <c r="R235" s="223"/>
      <c r="S235" s="223"/>
      <c r="T235" s="223"/>
      <c r="U235" s="223"/>
      <c r="V235" s="223"/>
      <c r="W235" s="223"/>
      <c r="X235" s="223"/>
      <c r="Y235" s="223"/>
      <c r="Z235" s="213"/>
      <c r="AA235" s="213"/>
      <c r="AB235" s="213"/>
      <c r="AC235" s="213"/>
      <c r="AD235" s="213"/>
      <c r="AE235" s="213"/>
      <c r="AF235" s="213"/>
      <c r="AG235" s="213" t="s">
        <v>134</v>
      </c>
      <c r="AH235" s="213"/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outlineLevel="2" x14ac:dyDescent="0.2">
      <c r="A236" s="220"/>
      <c r="B236" s="221"/>
      <c r="C236" s="259" t="s">
        <v>402</v>
      </c>
      <c r="D236" s="227"/>
      <c r="E236" s="228">
        <v>0.749</v>
      </c>
      <c r="F236" s="223"/>
      <c r="G236" s="223"/>
      <c r="H236" s="223"/>
      <c r="I236" s="223"/>
      <c r="J236" s="223"/>
      <c r="K236" s="223"/>
      <c r="L236" s="223"/>
      <c r="M236" s="223"/>
      <c r="N236" s="222"/>
      <c r="O236" s="222"/>
      <c r="P236" s="222"/>
      <c r="Q236" s="222"/>
      <c r="R236" s="223"/>
      <c r="S236" s="223"/>
      <c r="T236" s="223"/>
      <c r="U236" s="223"/>
      <c r="V236" s="223"/>
      <c r="W236" s="223"/>
      <c r="X236" s="223"/>
      <c r="Y236" s="223"/>
      <c r="Z236" s="213"/>
      <c r="AA236" s="213"/>
      <c r="AB236" s="213"/>
      <c r="AC236" s="213"/>
      <c r="AD236" s="213"/>
      <c r="AE236" s="213"/>
      <c r="AF236" s="213"/>
      <c r="AG236" s="213" t="s">
        <v>136</v>
      </c>
      <c r="AH236" s="213">
        <v>0</v>
      </c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x14ac:dyDescent="0.2">
      <c r="A237" s="230" t="s">
        <v>121</v>
      </c>
      <c r="B237" s="231" t="s">
        <v>76</v>
      </c>
      <c r="C237" s="255" t="s">
        <v>77</v>
      </c>
      <c r="D237" s="232"/>
      <c r="E237" s="233"/>
      <c r="F237" s="234"/>
      <c r="G237" s="234">
        <f>SUMIF(AG238:AG245,"&lt;&gt;NOR",G238:G245)</f>
        <v>0</v>
      </c>
      <c r="H237" s="234"/>
      <c r="I237" s="234">
        <f>SUM(I238:I245)</f>
        <v>0</v>
      </c>
      <c r="J237" s="234"/>
      <c r="K237" s="234">
        <f>SUM(K238:K245)</f>
        <v>0</v>
      </c>
      <c r="L237" s="234"/>
      <c r="M237" s="234">
        <f>SUM(M238:M245)</f>
        <v>0</v>
      </c>
      <c r="N237" s="233"/>
      <c r="O237" s="233">
        <f>SUM(O238:O245)</f>
        <v>89.25</v>
      </c>
      <c r="P237" s="233"/>
      <c r="Q237" s="233">
        <f>SUM(Q238:Q245)</f>
        <v>43.56</v>
      </c>
      <c r="R237" s="234"/>
      <c r="S237" s="234"/>
      <c r="T237" s="235"/>
      <c r="U237" s="229"/>
      <c r="V237" s="229">
        <f>SUM(V238:V245)</f>
        <v>7.92</v>
      </c>
      <c r="W237" s="229"/>
      <c r="X237" s="229"/>
      <c r="Y237" s="229"/>
      <c r="AG237" t="s">
        <v>122</v>
      </c>
    </row>
    <row r="238" spans="1:60" ht="22.5" outlineLevel="1" x14ac:dyDescent="0.2">
      <c r="A238" s="237">
        <v>50</v>
      </c>
      <c r="B238" s="238" t="s">
        <v>403</v>
      </c>
      <c r="C238" s="256" t="s">
        <v>404</v>
      </c>
      <c r="D238" s="239" t="s">
        <v>191</v>
      </c>
      <c r="E238" s="240">
        <v>99</v>
      </c>
      <c r="F238" s="241"/>
      <c r="G238" s="242">
        <f>ROUND(E238*F238,2)</f>
        <v>0</v>
      </c>
      <c r="H238" s="241"/>
      <c r="I238" s="242">
        <f>ROUND(E238*H238,2)</f>
        <v>0</v>
      </c>
      <c r="J238" s="241"/>
      <c r="K238" s="242">
        <f>ROUND(E238*J238,2)</f>
        <v>0</v>
      </c>
      <c r="L238" s="242">
        <v>21</v>
      </c>
      <c r="M238" s="242">
        <f>G238*(1+L238/100)</f>
        <v>0</v>
      </c>
      <c r="N238" s="240">
        <v>0</v>
      </c>
      <c r="O238" s="240">
        <f>ROUND(E238*N238,2)</f>
        <v>0</v>
      </c>
      <c r="P238" s="240">
        <v>0.44</v>
      </c>
      <c r="Q238" s="240">
        <f>ROUND(E238*P238,2)</f>
        <v>43.56</v>
      </c>
      <c r="R238" s="242" t="s">
        <v>405</v>
      </c>
      <c r="S238" s="242" t="s">
        <v>127</v>
      </c>
      <c r="T238" s="243" t="s">
        <v>127</v>
      </c>
      <c r="U238" s="223">
        <v>0.05</v>
      </c>
      <c r="V238" s="223">
        <f>ROUND(E238*U238,2)</f>
        <v>4.95</v>
      </c>
      <c r="W238" s="223"/>
      <c r="X238" s="223" t="s">
        <v>128</v>
      </c>
      <c r="Y238" s="223" t="s">
        <v>129</v>
      </c>
      <c r="Z238" s="213"/>
      <c r="AA238" s="213"/>
      <c r="AB238" s="213"/>
      <c r="AC238" s="213"/>
      <c r="AD238" s="213"/>
      <c r="AE238" s="213"/>
      <c r="AF238" s="213"/>
      <c r="AG238" s="213" t="s">
        <v>130</v>
      </c>
      <c r="AH238" s="213"/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outlineLevel="2" x14ac:dyDescent="0.2">
      <c r="A239" s="220"/>
      <c r="B239" s="221"/>
      <c r="C239" s="259" t="s">
        <v>406</v>
      </c>
      <c r="D239" s="227"/>
      <c r="E239" s="228">
        <v>99</v>
      </c>
      <c r="F239" s="223"/>
      <c r="G239" s="223"/>
      <c r="H239" s="223"/>
      <c r="I239" s="223"/>
      <c r="J239" s="223"/>
      <c r="K239" s="223"/>
      <c r="L239" s="223"/>
      <c r="M239" s="223"/>
      <c r="N239" s="222"/>
      <c r="O239" s="222"/>
      <c r="P239" s="222"/>
      <c r="Q239" s="222"/>
      <c r="R239" s="223"/>
      <c r="S239" s="223"/>
      <c r="T239" s="223"/>
      <c r="U239" s="223"/>
      <c r="V239" s="223"/>
      <c r="W239" s="223"/>
      <c r="X239" s="223"/>
      <c r="Y239" s="223"/>
      <c r="Z239" s="213"/>
      <c r="AA239" s="213"/>
      <c r="AB239" s="213"/>
      <c r="AC239" s="213"/>
      <c r="AD239" s="213"/>
      <c r="AE239" s="213"/>
      <c r="AF239" s="213"/>
      <c r="AG239" s="213" t="s">
        <v>136</v>
      </c>
      <c r="AH239" s="213">
        <v>5</v>
      </c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ht="22.5" outlineLevel="1" x14ac:dyDescent="0.2">
      <c r="A240" s="237">
        <v>51</v>
      </c>
      <c r="B240" s="238" t="s">
        <v>407</v>
      </c>
      <c r="C240" s="256" t="s">
        <v>408</v>
      </c>
      <c r="D240" s="239" t="s">
        <v>191</v>
      </c>
      <c r="E240" s="240">
        <v>99</v>
      </c>
      <c r="F240" s="241"/>
      <c r="G240" s="242">
        <f>ROUND(E240*F240,2)</f>
        <v>0</v>
      </c>
      <c r="H240" s="241"/>
      <c r="I240" s="242">
        <f>ROUND(E240*H240,2)</f>
        <v>0</v>
      </c>
      <c r="J240" s="241"/>
      <c r="K240" s="242">
        <f>ROUND(E240*J240,2)</f>
        <v>0</v>
      </c>
      <c r="L240" s="242">
        <v>21</v>
      </c>
      <c r="M240" s="242">
        <f>G240*(1+L240/100)</f>
        <v>0</v>
      </c>
      <c r="N240" s="240">
        <v>0.441</v>
      </c>
      <c r="O240" s="240">
        <f>ROUND(E240*N240,2)</f>
        <v>43.66</v>
      </c>
      <c r="P240" s="240">
        <v>0</v>
      </c>
      <c r="Q240" s="240">
        <f>ROUND(E240*P240,2)</f>
        <v>0</v>
      </c>
      <c r="R240" s="242" t="s">
        <v>405</v>
      </c>
      <c r="S240" s="242" t="s">
        <v>127</v>
      </c>
      <c r="T240" s="243" t="s">
        <v>127</v>
      </c>
      <c r="U240" s="223">
        <v>0.03</v>
      </c>
      <c r="V240" s="223">
        <f>ROUND(E240*U240,2)</f>
        <v>2.97</v>
      </c>
      <c r="W240" s="223"/>
      <c r="X240" s="223" t="s">
        <v>128</v>
      </c>
      <c r="Y240" s="223" t="s">
        <v>129</v>
      </c>
      <c r="Z240" s="213"/>
      <c r="AA240" s="213"/>
      <c r="AB240" s="213"/>
      <c r="AC240" s="213"/>
      <c r="AD240" s="213"/>
      <c r="AE240" s="213"/>
      <c r="AF240" s="213"/>
      <c r="AG240" s="213" t="s">
        <v>130</v>
      </c>
      <c r="AH240" s="213"/>
      <c r="AI240" s="213"/>
      <c r="AJ240" s="213"/>
      <c r="AK240" s="213"/>
      <c r="AL240" s="213"/>
      <c r="AM240" s="213"/>
      <c r="AN240" s="213"/>
      <c r="AO240" s="213"/>
      <c r="AP240" s="213"/>
      <c r="AQ240" s="213"/>
      <c r="AR240" s="213"/>
      <c r="AS240" s="213"/>
      <c r="AT240" s="213"/>
      <c r="AU240" s="213"/>
      <c r="AV240" s="213"/>
      <c r="AW240" s="213"/>
      <c r="AX240" s="213"/>
      <c r="AY240" s="213"/>
      <c r="AZ240" s="213"/>
      <c r="BA240" s="213"/>
      <c r="BB240" s="213"/>
      <c r="BC240" s="213"/>
      <c r="BD240" s="213"/>
      <c r="BE240" s="213"/>
      <c r="BF240" s="213"/>
      <c r="BG240" s="213"/>
      <c r="BH240" s="213"/>
    </row>
    <row r="241" spans="1:60" outlineLevel="2" x14ac:dyDescent="0.2">
      <c r="A241" s="220"/>
      <c r="B241" s="221"/>
      <c r="C241" s="260" t="s">
        <v>409</v>
      </c>
      <c r="D241" s="247"/>
      <c r="E241" s="247"/>
      <c r="F241" s="247"/>
      <c r="G241" s="247"/>
      <c r="H241" s="223"/>
      <c r="I241" s="223"/>
      <c r="J241" s="223"/>
      <c r="K241" s="223"/>
      <c r="L241" s="223"/>
      <c r="M241" s="223"/>
      <c r="N241" s="222"/>
      <c r="O241" s="222"/>
      <c r="P241" s="222"/>
      <c r="Q241" s="222"/>
      <c r="R241" s="223"/>
      <c r="S241" s="223"/>
      <c r="T241" s="223"/>
      <c r="U241" s="223"/>
      <c r="V241" s="223"/>
      <c r="W241" s="223"/>
      <c r="X241" s="223"/>
      <c r="Y241" s="223"/>
      <c r="Z241" s="213"/>
      <c r="AA241" s="213"/>
      <c r="AB241" s="213"/>
      <c r="AC241" s="213"/>
      <c r="AD241" s="213"/>
      <c r="AE241" s="213"/>
      <c r="AF241" s="213"/>
      <c r="AG241" s="213" t="s">
        <v>134</v>
      </c>
      <c r="AH241" s="213"/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outlineLevel="2" x14ac:dyDescent="0.2">
      <c r="A242" s="220"/>
      <c r="B242" s="221"/>
      <c r="C242" s="259" t="s">
        <v>410</v>
      </c>
      <c r="D242" s="227"/>
      <c r="E242" s="228">
        <v>99</v>
      </c>
      <c r="F242" s="223"/>
      <c r="G242" s="223"/>
      <c r="H242" s="223"/>
      <c r="I242" s="223"/>
      <c r="J242" s="223"/>
      <c r="K242" s="223"/>
      <c r="L242" s="223"/>
      <c r="M242" s="223"/>
      <c r="N242" s="222"/>
      <c r="O242" s="222"/>
      <c r="P242" s="222"/>
      <c r="Q242" s="222"/>
      <c r="R242" s="223"/>
      <c r="S242" s="223"/>
      <c r="T242" s="223"/>
      <c r="U242" s="223"/>
      <c r="V242" s="223"/>
      <c r="W242" s="223"/>
      <c r="X242" s="223"/>
      <c r="Y242" s="223"/>
      <c r="Z242" s="213"/>
      <c r="AA242" s="213"/>
      <c r="AB242" s="213"/>
      <c r="AC242" s="213"/>
      <c r="AD242" s="213"/>
      <c r="AE242" s="213"/>
      <c r="AF242" s="213"/>
      <c r="AG242" s="213" t="s">
        <v>136</v>
      </c>
      <c r="AH242" s="213">
        <v>0</v>
      </c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outlineLevel="1" x14ac:dyDescent="0.2">
      <c r="A243" s="237">
        <v>52</v>
      </c>
      <c r="B243" s="238" t="s">
        <v>411</v>
      </c>
      <c r="C243" s="256" t="s">
        <v>412</v>
      </c>
      <c r="D243" s="239" t="s">
        <v>413</v>
      </c>
      <c r="E243" s="240">
        <v>14.85</v>
      </c>
      <c r="F243" s="241"/>
      <c r="G243" s="242">
        <f>ROUND(E243*F243,2)</f>
        <v>0</v>
      </c>
      <c r="H243" s="241"/>
      <c r="I243" s="242">
        <f>ROUND(E243*H243,2)</f>
        <v>0</v>
      </c>
      <c r="J243" s="241"/>
      <c r="K243" s="242">
        <f>ROUND(E243*J243,2)</f>
        <v>0</v>
      </c>
      <c r="L243" s="242">
        <v>21</v>
      </c>
      <c r="M243" s="242">
        <f>G243*(1+L243/100)</f>
        <v>0</v>
      </c>
      <c r="N243" s="240">
        <v>3.0699700000000001</v>
      </c>
      <c r="O243" s="240">
        <f>ROUND(E243*N243,2)</f>
        <v>45.59</v>
      </c>
      <c r="P243" s="240">
        <v>0</v>
      </c>
      <c r="Q243" s="240">
        <f>ROUND(E243*P243,2)</f>
        <v>0</v>
      </c>
      <c r="R243" s="242"/>
      <c r="S243" s="242" t="s">
        <v>127</v>
      </c>
      <c r="T243" s="243" t="s">
        <v>414</v>
      </c>
      <c r="U243" s="223">
        <v>0</v>
      </c>
      <c r="V243" s="223">
        <f>ROUND(E243*U243,2)</f>
        <v>0</v>
      </c>
      <c r="W243" s="223"/>
      <c r="X243" s="223" t="s">
        <v>213</v>
      </c>
      <c r="Y243" s="223" t="s">
        <v>129</v>
      </c>
      <c r="Z243" s="213"/>
      <c r="AA243" s="213"/>
      <c r="AB243" s="213"/>
      <c r="AC243" s="213"/>
      <c r="AD243" s="213"/>
      <c r="AE243" s="213"/>
      <c r="AF243" s="213"/>
      <c r="AG243" s="213" t="s">
        <v>214</v>
      </c>
      <c r="AH243" s="213"/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ht="22.5" outlineLevel="2" x14ac:dyDescent="0.2">
      <c r="A244" s="220"/>
      <c r="B244" s="221"/>
      <c r="C244" s="260" t="s">
        <v>415</v>
      </c>
      <c r="D244" s="247"/>
      <c r="E244" s="247"/>
      <c r="F244" s="247"/>
      <c r="G244" s="247"/>
      <c r="H244" s="223"/>
      <c r="I244" s="223"/>
      <c r="J244" s="223"/>
      <c r="K244" s="223"/>
      <c r="L244" s="223"/>
      <c r="M244" s="223"/>
      <c r="N244" s="222"/>
      <c r="O244" s="222"/>
      <c r="P244" s="222"/>
      <c r="Q244" s="222"/>
      <c r="R244" s="223"/>
      <c r="S244" s="223"/>
      <c r="T244" s="223"/>
      <c r="U244" s="223"/>
      <c r="V244" s="223"/>
      <c r="W244" s="223"/>
      <c r="X244" s="223"/>
      <c r="Y244" s="223"/>
      <c r="Z244" s="213"/>
      <c r="AA244" s="213"/>
      <c r="AB244" s="213"/>
      <c r="AC244" s="213"/>
      <c r="AD244" s="213"/>
      <c r="AE244" s="213"/>
      <c r="AF244" s="213"/>
      <c r="AG244" s="213" t="s">
        <v>134</v>
      </c>
      <c r="AH244" s="213"/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44" t="str">
        <f>C244</f>
        <v>Celkem dodávka, montáž a pronájem po dobu stavby, odstranění po stavbě, veškerá manipulace, apod… Jedná se o panelovou ochranu IS na předmostích ze silničních panelů 1.0mx3.0m tl. 0.15m</v>
      </c>
      <c r="BB244" s="213"/>
      <c r="BC244" s="213"/>
      <c r="BD244" s="213"/>
      <c r="BE244" s="213"/>
      <c r="BF244" s="213"/>
      <c r="BG244" s="213"/>
      <c r="BH244" s="213"/>
    </row>
    <row r="245" spans="1:60" outlineLevel="2" x14ac:dyDescent="0.2">
      <c r="A245" s="220"/>
      <c r="B245" s="221"/>
      <c r="C245" s="259" t="s">
        <v>416</v>
      </c>
      <c r="D245" s="227"/>
      <c r="E245" s="228">
        <v>14.85</v>
      </c>
      <c r="F245" s="223"/>
      <c r="G245" s="223"/>
      <c r="H245" s="223"/>
      <c r="I245" s="223"/>
      <c r="J245" s="223"/>
      <c r="K245" s="223"/>
      <c r="L245" s="223"/>
      <c r="M245" s="223"/>
      <c r="N245" s="222"/>
      <c r="O245" s="222"/>
      <c r="P245" s="222"/>
      <c r="Q245" s="222"/>
      <c r="R245" s="223"/>
      <c r="S245" s="223"/>
      <c r="T245" s="223"/>
      <c r="U245" s="223"/>
      <c r="V245" s="223"/>
      <c r="W245" s="223"/>
      <c r="X245" s="223"/>
      <c r="Y245" s="223"/>
      <c r="Z245" s="213"/>
      <c r="AA245" s="213"/>
      <c r="AB245" s="213"/>
      <c r="AC245" s="213"/>
      <c r="AD245" s="213"/>
      <c r="AE245" s="213"/>
      <c r="AF245" s="213"/>
      <c r="AG245" s="213" t="s">
        <v>136</v>
      </c>
      <c r="AH245" s="213">
        <v>0</v>
      </c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x14ac:dyDescent="0.2">
      <c r="A246" s="230" t="s">
        <v>121</v>
      </c>
      <c r="B246" s="231" t="s">
        <v>78</v>
      </c>
      <c r="C246" s="255" t="s">
        <v>79</v>
      </c>
      <c r="D246" s="232"/>
      <c r="E246" s="233"/>
      <c r="F246" s="234"/>
      <c r="G246" s="234">
        <f>SUMIF(AG247:AG252,"&lt;&gt;NOR",G247:G252)</f>
        <v>0</v>
      </c>
      <c r="H246" s="234"/>
      <c r="I246" s="234">
        <f>SUM(I247:I252)</f>
        <v>0</v>
      </c>
      <c r="J246" s="234"/>
      <c r="K246" s="234">
        <f>SUM(K247:K252)</f>
        <v>0</v>
      </c>
      <c r="L246" s="234"/>
      <c r="M246" s="234">
        <f>SUM(M247:M252)</f>
        <v>0</v>
      </c>
      <c r="N246" s="233"/>
      <c r="O246" s="233">
        <f>SUM(O247:O252)</f>
        <v>0</v>
      </c>
      <c r="P246" s="233"/>
      <c r="Q246" s="233">
        <f>SUM(Q247:Q252)</f>
        <v>0</v>
      </c>
      <c r="R246" s="234"/>
      <c r="S246" s="234"/>
      <c r="T246" s="235"/>
      <c r="U246" s="229"/>
      <c r="V246" s="229">
        <f>SUM(V247:V252)</f>
        <v>0.45</v>
      </c>
      <c r="W246" s="229"/>
      <c r="X246" s="229"/>
      <c r="Y246" s="229"/>
      <c r="AG246" t="s">
        <v>122</v>
      </c>
    </row>
    <row r="247" spans="1:60" outlineLevel="1" x14ac:dyDescent="0.2">
      <c r="A247" s="237">
        <v>53</v>
      </c>
      <c r="B247" s="238" t="s">
        <v>417</v>
      </c>
      <c r="C247" s="256" t="s">
        <v>418</v>
      </c>
      <c r="D247" s="239" t="s">
        <v>419</v>
      </c>
      <c r="E247" s="240">
        <v>9</v>
      </c>
      <c r="F247" s="241"/>
      <c r="G247" s="242">
        <f>ROUND(E247*F247,2)</f>
        <v>0</v>
      </c>
      <c r="H247" s="241"/>
      <c r="I247" s="242">
        <f>ROUND(E247*H247,2)</f>
        <v>0</v>
      </c>
      <c r="J247" s="241"/>
      <c r="K247" s="242">
        <f>ROUND(E247*J247,2)</f>
        <v>0</v>
      </c>
      <c r="L247" s="242">
        <v>21</v>
      </c>
      <c r="M247" s="242">
        <f>G247*(1+L247/100)</f>
        <v>0</v>
      </c>
      <c r="N247" s="240">
        <v>0</v>
      </c>
      <c r="O247" s="240">
        <f>ROUND(E247*N247,2)</f>
        <v>0</v>
      </c>
      <c r="P247" s="240">
        <v>0</v>
      </c>
      <c r="Q247" s="240">
        <f>ROUND(E247*P247,2)</f>
        <v>0</v>
      </c>
      <c r="R247" s="242"/>
      <c r="S247" s="242" t="s">
        <v>127</v>
      </c>
      <c r="T247" s="243" t="s">
        <v>127</v>
      </c>
      <c r="U247" s="223">
        <v>0.05</v>
      </c>
      <c r="V247" s="223">
        <f>ROUND(E247*U247,2)</f>
        <v>0.45</v>
      </c>
      <c r="W247" s="223"/>
      <c r="X247" s="223" t="s">
        <v>128</v>
      </c>
      <c r="Y247" s="223" t="s">
        <v>129</v>
      </c>
      <c r="Z247" s="213"/>
      <c r="AA247" s="213"/>
      <c r="AB247" s="213"/>
      <c r="AC247" s="213"/>
      <c r="AD247" s="213"/>
      <c r="AE247" s="213"/>
      <c r="AF247" s="213"/>
      <c r="AG247" s="213" t="s">
        <v>130</v>
      </c>
      <c r="AH247" s="213"/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outlineLevel="2" x14ac:dyDescent="0.2">
      <c r="A248" s="220"/>
      <c r="B248" s="221"/>
      <c r="C248" s="259" t="s">
        <v>420</v>
      </c>
      <c r="D248" s="227"/>
      <c r="E248" s="228">
        <v>9</v>
      </c>
      <c r="F248" s="223"/>
      <c r="G248" s="223"/>
      <c r="H248" s="223"/>
      <c r="I248" s="223"/>
      <c r="J248" s="223"/>
      <c r="K248" s="223"/>
      <c r="L248" s="223"/>
      <c r="M248" s="223"/>
      <c r="N248" s="222"/>
      <c r="O248" s="222"/>
      <c r="P248" s="222"/>
      <c r="Q248" s="222"/>
      <c r="R248" s="223"/>
      <c r="S248" s="223"/>
      <c r="T248" s="223"/>
      <c r="U248" s="223"/>
      <c r="V248" s="223"/>
      <c r="W248" s="223"/>
      <c r="X248" s="223"/>
      <c r="Y248" s="223"/>
      <c r="Z248" s="213"/>
      <c r="AA248" s="213"/>
      <c r="AB248" s="213"/>
      <c r="AC248" s="213"/>
      <c r="AD248" s="213"/>
      <c r="AE248" s="213"/>
      <c r="AF248" s="213"/>
      <c r="AG248" s="213" t="s">
        <v>136</v>
      </c>
      <c r="AH248" s="213">
        <v>0</v>
      </c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ht="33.75" outlineLevel="1" x14ac:dyDescent="0.2">
      <c r="A249" s="237">
        <v>54</v>
      </c>
      <c r="B249" s="238" t="s">
        <v>421</v>
      </c>
      <c r="C249" s="256" t="s">
        <v>422</v>
      </c>
      <c r="D249" s="239" t="s">
        <v>295</v>
      </c>
      <c r="E249" s="240">
        <v>0.8</v>
      </c>
      <c r="F249" s="241"/>
      <c r="G249" s="242">
        <f>ROUND(E249*F249,2)</f>
        <v>0</v>
      </c>
      <c r="H249" s="241"/>
      <c r="I249" s="242">
        <f>ROUND(E249*H249,2)</f>
        <v>0</v>
      </c>
      <c r="J249" s="241"/>
      <c r="K249" s="242">
        <f>ROUND(E249*J249,2)</f>
        <v>0</v>
      </c>
      <c r="L249" s="242">
        <v>21</v>
      </c>
      <c r="M249" s="242">
        <f>G249*(1+L249/100)</f>
        <v>0</v>
      </c>
      <c r="N249" s="240">
        <v>2.63E-3</v>
      </c>
      <c r="O249" s="240">
        <f>ROUND(E249*N249,2)</f>
        <v>0</v>
      </c>
      <c r="P249" s="240">
        <v>0</v>
      </c>
      <c r="Q249" s="240">
        <f>ROUND(E249*P249,2)</f>
        <v>0</v>
      </c>
      <c r="R249" s="242"/>
      <c r="S249" s="242" t="s">
        <v>127</v>
      </c>
      <c r="T249" s="243" t="s">
        <v>414</v>
      </c>
      <c r="U249" s="223">
        <v>0</v>
      </c>
      <c r="V249" s="223">
        <f>ROUND(E249*U249,2)</f>
        <v>0</v>
      </c>
      <c r="W249" s="223"/>
      <c r="X249" s="223" t="s">
        <v>213</v>
      </c>
      <c r="Y249" s="223" t="s">
        <v>129</v>
      </c>
      <c r="Z249" s="213"/>
      <c r="AA249" s="213"/>
      <c r="AB249" s="213"/>
      <c r="AC249" s="213"/>
      <c r="AD249" s="213"/>
      <c r="AE249" s="213"/>
      <c r="AF249" s="213"/>
      <c r="AG249" s="213" t="s">
        <v>214</v>
      </c>
      <c r="AH249" s="213"/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outlineLevel="2" x14ac:dyDescent="0.2">
      <c r="A250" s="220"/>
      <c r="B250" s="221"/>
      <c r="C250" s="259" t="s">
        <v>423</v>
      </c>
      <c r="D250" s="227"/>
      <c r="E250" s="228">
        <v>0.8</v>
      </c>
      <c r="F250" s="223"/>
      <c r="G250" s="223"/>
      <c r="H250" s="223"/>
      <c r="I250" s="223"/>
      <c r="J250" s="223"/>
      <c r="K250" s="223"/>
      <c r="L250" s="223"/>
      <c r="M250" s="223"/>
      <c r="N250" s="222"/>
      <c r="O250" s="222"/>
      <c r="P250" s="222"/>
      <c r="Q250" s="222"/>
      <c r="R250" s="223"/>
      <c r="S250" s="223"/>
      <c r="T250" s="223"/>
      <c r="U250" s="223"/>
      <c r="V250" s="223"/>
      <c r="W250" s="223"/>
      <c r="X250" s="223"/>
      <c r="Y250" s="223"/>
      <c r="Z250" s="213"/>
      <c r="AA250" s="213"/>
      <c r="AB250" s="213"/>
      <c r="AC250" s="213"/>
      <c r="AD250" s="213"/>
      <c r="AE250" s="213"/>
      <c r="AF250" s="213"/>
      <c r="AG250" s="213" t="s">
        <v>136</v>
      </c>
      <c r="AH250" s="213">
        <v>0</v>
      </c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ht="22.5" outlineLevel="1" x14ac:dyDescent="0.2">
      <c r="A251" s="237">
        <v>55</v>
      </c>
      <c r="B251" s="238" t="s">
        <v>424</v>
      </c>
      <c r="C251" s="256" t="s">
        <v>425</v>
      </c>
      <c r="D251" s="239" t="s">
        <v>419</v>
      </c>
      <c r="E251" s="240">
        <v>9</v>
      </c>
      <c r="F251" s="241"/>
      <c r="G251" s="242">
        <f>ROUND(E251*F251,2)</f>
        <v>0</v>
      </c>
      <c r="H251" s="241"/>
      <c r="I251" s="242">
        <f>ROUND(E251*H251,2)</f>
        <v>0</v>
      </c>
      <c r="J251" s="241"/>
      <c r="K251" s="242">
        <f>ROUND(E251*J251,2)</f>
        <v>0</v>
      </c>
      <c r="L251" s="242">
        <v>21</v>
      </c>
      <c r="M251" s="242">
        <f>G251*(1+L251/100)</f>
        <v>0</v>
      </c>
      <c r="N251" s="240">
        <v>4.8000000000000001E-4</v>
      </c>
      <c r="O251" s="240">
        <f>ROUND(E251*N251,2)</f>
        <v>0</v>
      </c>
      <c r="P251" s="240">
        <v>0</v>
      </c>
      <c r="Q251" s="240">
        <f>ROUND(E251*P251,2)</f>
        <v>0</v>
      </c>
      <c r="R251" s="242" t="s">
        <v>222</v>
      </c>
      <c r="S251" s="242" t="s">
        <v>127</v>
      </c>
      <c r="T251" s="243" t="s">
        <v>127</v>
      </c>
      <c r="U251" s="223">
        <v>0</v>
      </c>
      <c r="V251" s="223">
        <f>ROUND(E251*U251,2)</f>
        <v>0</v>
      </c>
      <c r="W251" s="223"/>
      <c r="X251" s="223" t="s">
        <v>223</v>
      </c>
      <c r="Y251" s="223" t="s">
        <v>129</v>
      </c>
      <c r="Z251" s="213"/>
      <c r="AA251" s="213"/>
      <c r="AB251" s="213"/>
      <c r="AC251" s="213"/>
      <c r="AD251" s="213"/>
      <c r="AE251" s="213"/>
      <c r="AF251" s="213"/>
      <c r="AG251" s="213" t="s">
        <v>313</v>
      </c>
      <c r="AH251" s="213"/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outlineLevel="2" x14ac:dyDescent="0.2">
      <c r="A252" s="220"/>
      <c r="B252" s="221"/>
      <c r="C252" s="259" t="s">
        <v>426</v>
      </c>
      <c r="D252" s="227"/>
      <c r="E252" s="228">
        <v>9</v>
      </c>
      <c r="F252" s="223"/>
      <c r="G252" s="223"/>
      <c r="H252" s="223"/>
      <c r="I252" s="223"/>
      <c r="J252" s="223"/>
      <c r="K252" s="223"/>
      <c r="L252" s="223"/>
      <c r="M252" s="223"/>
      <c r="N252" s="222"/>
      <c r="O252" s="222"/>
      <c r="P252" s="222"/>
      <c r="Q252" s="222"/>
      <c r="R252" s="223"/>
      <c r="S252" s="223"/>
      <c r="T252" s="223"/>
      <c r="U252" s="223"/>
      <c r="V252" s="223"/>
      <c r="W252" s="223"/>
      <c r="X252" s="223"/>
      <c r="Y252" s="223"/>
      <c r="Z252" s="213"/>
      <c r="AA252" s="213"/>
      <c r="AB252" s="213"/>
      <c r="AC252" s="213"/>
      <c r="AD252" s="213"/>
      <c r="AE252" s="213"/>
      <c r="AF252" s="213"/>
      <c r="AG252" s="213" t="s">
        <v>136</v>
      </c>
      <c r="AH252" s="213">
        <v>5</v>
      </c>
      <c r="AI252" s="213"/>
      <c r="AJ252" s="213"/>
      <c r="AK252" s="213"/>
      <c r="AL252" s="213"/>
      <c r="AM252" s="213"/>
      <c r="AN252" s="213"/>
      <c r="AO252" s="213"/>
      <c r="AP252" s="213"/>
      <c r="AQ252" s="213"/>
      <c r="AR252" s="213"/>
      <c r="AS252" s="213"/>
      <c r="AT252" s="213"/>
      <c r="AU252" s="213"/>
      <c r="AV252" s="213"/>
      <c r="AW252" s="213"/>
      <c r="AX252" s="213"/>
      <c r="AY252" s="213"/>
      <c r="AZ252" s="213"/>
      <c r="BA252" s="213"/>
      <c r="BB252" s="213"/>
      <c r="BC252" s="213"/>
      <c r="BD252" s="213"/>
      <c r="BE252" s="213"/>
      <c r="BF252" s="213"/>
      <c r="BG252" s="213"/>
      <c r="BH252" s="213"/>
    </row>
    <row r="253" spans="1:60" x14ac:dyDescent="0.2">
      <c r="A253" s="230" t="s">
        <v>121</v>
      </c>
      <c r="B253" s="231" t="s">
        <v>80</v>
      </c>
      <c r="C253" s="255" t="s">
        <v>81</v>
      </c>
      <c r="D253" s="232"/>
      <c r="E253" s="233"/>
      <c r="F253" s="234"/>
      <c r="G253" s="234">
        <f>SUMIF(AG254:AG261,"&lt;&gt;NOR",G254:G261)</f>
        <v>0</v>
      </c>
      <c r="H253" s="234"/>
      <c r="I253" s="234">
        <f>SUM(I254:I261)</f>
        <v>0</v>
      </c>
      <c r="J253" s="234"/>
      <c r="K253" s="234">
        <f>SUM(K254:K261)</f>
        <v>0</v>
      </c>
      <c r="L253" s="234"/>
      <c r="M253" s="234">
        <f>SUM(M254:M261)</f>
        <v>0</v>
      </c>
      <c r="N253" s="233"/>
      <c r="O253" s="233">
        <f>SUM(O254:O261)</f>
        <v>0</v>
      </c>
      <c r="P253" s="233"/>
      <c r="Q253" s="233">
        <f>SUM(Q254:Q261)</f>
        <v>0</v>
      </c>
      <c r="R253" s="234"/>
      <c r="S253" s="234"/>
      <c r="T253" s="235"/>
      <c r="U253" s="229"/>
      <c r="V253" s="229">
        <f>SUM(V254:V261)</f>
        <v>0</v>
      </c>
      <c r="W253" s="229"/>
      <c r="X253" s="229"/>
      <c r="Y253" s="229"/>
      <c r="AG253" t="s">
        <v>122</v>
      </c>
    </row>
    <row r="254" spans="1:60" outlineLevel="1" x14ac:dyDescent="0.2">
      <c r="A254" s="237">
        <v>56</v>
      </c>
      <c r="B254" s="238" t="s">
        <v>427</v>
      </c>
      <c r="C254" s="256" t="s">
        <v>428</v>
      </c>
      <c r="D254" s="239" t="s">
        <v>385</v>
      </c>
      <c r="E254" s="240">
        <v>4</v>
      </c>
      <c r="F254" s="241"/>
      <c r="G254" s="242">
        <f>ROUND(E254*F254,2)</f>
        <v>0</v>
      </c>
      <c r="H254" s="241"/>
      <c r="I254" s="242">
        <f>ROUND(E254*H254,2)</f>
        <v>0</v>
      </c>
      <c r="J254" s="241"/>
      <c r="K254" s="242">
        <f>ROUND(E254*J254,2)</f>
        <v>0</v>
      </c>
      <c r="L254" s="242">
        <v>21</v>
      </c>
      <c r="M254" s="242">
        <f>G254*(1+L254/100)</f>
        <v>0</v>
      </c>
      <c r="N254" s="240">
        <v>0</v>
      </c>
      <c r="O254" s="240">
        <f>ROUND(E254*N254,2)</f>
        <v>0</v>
      </c>
      <c r="P254" s="240">
        <v>0</v>
      </c>
      <c r="Q254" s="240">
        <f>ROUND(E254*P254,2)</f>
        <v>0</v>
      </c>
      <c r="R254" s="242"/>
      <c r="S254" s="242" t="s">
        <v>127</v>
      </c>
      <c r="T254" s="243" t="s">
        <v>174</v>
      </c>
      <c r="U254" s="223">
        <v>0</v>
      </c>
      <c r="V254" s="223">
        <f>ROUND(E254*U254,2)</f>
        <v>0</v>
      </c>
      <c r="W254" s="223"/>
      <c r="X254" s="223" t="s">
        <v>213</v>
      </c>
      <c r="Y254" s="223" t="s">
        <v>129</v>
      </c>
      <c r="Z254" s="213"/>
      <c r="AA254" s="213"/>
      <c r="AB254" s="213"/>
      <c r="AC254" s="213"/>
      <c r="AD254" s="213"/>
      <c r="AE254" s="213"/>
      <c r="AF254" s="213"/>
      <c r="AG254" s="213" t="s">
        <v>214</v>
      </c>
      <c r="AH254" s="213"/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2" x14ac:dyDescent="0.2">
      <c r="A255" s="220"/>
      <c r="B255" s="221"/>
      <c r="C255" s="259" t="s">
        <v>429</v>
      </c>
      <c r="D255" s="227"/>
      <c r="E255" s="228">
        <v>4</v>
      </c>
      <c r="F255" s="223"/>
      <c r="G255" s="223"/>
      <c r="H255" s="223"/>
      <c r="I255" s="223"/>
      <c r="J255" s="223"/>
      <c r="K255" s="223"/>
      <c r="L255" s="223"/>
      <c r="M255" s="223"/>
      <c r="N255" s="222"/>
      <c r="O255" s="222"/>
      <c r="P255" s="222"/>
      <c r="Q255" s="222"/>
      <c r="R255" s="223"/>
      <c r="S255" s="223"/>
      <c r="T255" s="223"/>
      <c r="U255" s="223"/>
      <c r="V255" s="223"/>
      <c r="W255" s="223"/>
      <c r="X255" s="223"/>
      <c r="Y255" s="223"/>
      <c r="Z255" s="213"/>
      <c r="AA255" s="213"/>
      <c r="AB255" s="213"/>
      <c r="AC255" s="213"/>
      <c r="AD255" s="213"/>
      <c r="AE255" s="213"/>
      <c r="AF255" s="213"/>
      <c r="AG255" s="213" t="s">
        <v>136</v>
      </c>
      <c r="AH255" s="213">
        <v>0</v>
      </c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outlineLevel="1" x14ac:dyDescent="0.2">
      <c r="A256" s="237">
        <v>57</v>
      </c>
      <c r="B256" s="238" t="s">
        <v>430</v>
      </c>
      <c r="C256" s="256" t="s">
        <v>431</v>
      </c>
      <c r="D256" s="239" t="s">
        <v>385</v>
      </c>
      <c r="E256" s="240">
        <v>2</v>
      </c>
      <c r="F256" s="241"/>
      <c r="G256" s="242">
        <f>ROUND(E256*F256,2)</f>
        <v>0</v>
      </c>
      <c r="H256" s="241"/>
      <c r="I256" s="242">
        <f>ROUND(E256*H256,2)</f>
        <v>0</v>
      </c>
      <c r="J256" s="241"/>
      <c r="K256" s="242">
        <f>ROUND(E256*J256,2)</f>
        <v>0</v>
      </c>
      <c r="L256" s="242">
        <v>21</v>
      </c>
      <c r="M256" s="242">
        <f>G256*(1+L256/100)</f>
        <v>0</v>
      </c>
      <c r="N256" s="240">
        <v>0</v>
      </c>
      <c r="O256" s="240">
        <f>ROUND(E256*N256,2)</f>
        <v>0</v>
      </c>
      <c r="P256" s="240">
        <v>0</v>
      </c>
      <c r="Q256" s="240">
        <f>ROUND(E256*P256,2)</f>
        <v>0</v>
      </c>
      <c r="R256" s="242"/>
      <c r="S256" s="242" t="s">
        <v>127</v>
      </c>
      <c r="T256" s="243" t="s">
        <v>174</v>
      </c>
      <c r="U256" s="223">
        <v>0</v>
      </c>
      <c r="V256" s="223">
        <f>ROUND(E256*U256,2)</f>
        <v>0</v>
      </c>
      <c r="W256" s="223"/>
      <c r="X256" s="223" t="s">
        <v>213</v>
      </c>
      <c r="Y256" s="223" t="s">
        <v>129</v>
      </c>
      <c r="Z256" s="213"/>
      <c r="AA256" s="213"/>
      <c r="AB256" s="213"/>
      <c r="AC256" s="213"/>
      <c r="AD256" s="213"/>
      <c r="AE256" s="213"/>
      <c r="AF256" s="213"/>
      <c r="AG256" s="213" t="s">
        <v>214</v>
      </c>
      <c r="AH256" s="213"/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outlineLevel="2" x14ac:dyDescent="0.2">
      <c r="A257" s="220"/>
      <c r="B257" s="221"/>
      <c r="C257" s="259" t="s">
        <v>432</v>
      </c>
      <c r="D257" s="227"/>
      <c r="E257" s="228">
        <v>2</v>
      </c>
      <c r="F257" s="223"/>
      <c r="G257" s="223"/>
      <c r="H257" s="223"/>
      <c r="I257" s="223"/>
      <c r="J257" s="223"/>
      <c r="K257" s="223"/>
      <c r="L257" s="223"/>
      <c r="M257" s="223"/>
      <c r="N257" s="222"/>
      <c r="O257" s="222"/>
      <c r="P257" s="222"/>
      <c r="Q257" s="222"/>
      <c r="R257" s="223"/>
      <c r="S257" s="223"/>
      <c r="T257" s="223"/>
      <c r="U257" s="223"/>
      <c r="V257" s="223"/>
      <c r="W257" s="223"/>
      <c r="X257" s="223"/>
      <c r="Y257" s="223"/>
      <c r="Z257" s="213"/>
      <c r="AA257" s="213"/>
      <c r="AB257" s="213"/>
      <c r="AC257" s="213"/>
      <c r="AD257" s="213"/>
      <c r="AE257" s="213"/>
      <c r="AF257" s="213"/>
      <c r="AG257" s="213" t="s">
        <v>136</v>
      </c>
      <c r="AH257" s="213">
        <v>0</v>
      </c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outlineLevel="1" x14ac:dyDescent="0.2">
      <c r="A258" s="237">
        <v>58</v>
      </c>
      <c r="B258" s="238" t="s">
        <v>433</v>
      </c>
      <c r="C258" s="256" t="s">
        <v>434</v>
      </c>
      <c r="D258" s="239" t="s">
        <v>385</v>
      </c>
      <c r="E258" s="240">
        <v>2</v>
      </c>
      <c r="F258" s="241"/>
      <c r="G258" s="242">
        <f>ROUND(E258*F258,2)</f>
        <v>0</v>
      </c>
      <c r="H258" s="241"/>
      <c r="I258" s="242">
        <f>ROUND(E258*H258,2)</f>
        <v>0</v>
      </c>
      <c r="J258" s="241"/>
      <c r="K258" s="242">
        <f>ROUND(E258*J258,2)</f>
        <v>0</v>
      </c>
      <c r="L258" s="242">
        <v>21</v>
      </c>
      <c r="M258" s="242">
        <f>G258*(1+L258/100)</f>
        <v>0</v>
      </c>
      <c r="N258" s="240">
        <v>0</v>
      </c>
      <c r="O258" s="240">
        <f>ROUND(E258*N258,2)</f>
        <v>0</v>
      </c>
      <c r="P258" s="240">
        <v>0</v>
      </c>
      <c r="Q258" s="240">
        <f>ROUND(E258*P258,2)</f>
        <v>0</v>
      </c>
      <c r="R258" s="242"/>
      <c r="S258" s="242" t="s">
        <v>127</v>
      </c>
      <c r="T258" s="243" t="s">
        <v>174</v>
      </c>
      <c r="U258" s="223">
        <v>0</v>
      </c>
      <c r="V258" s="223">
        <f>ROUND(E258*U258,2)</f>
        <v>0</v>
      </c>
      <c r="W258" s="223"/>
      <c r="X258" s="223" t="s">
        <v>213</v>
      </c>
      <c r="Y258" s="223" t="s">
        <v>129</v>
      </c>
      <c r="Z258" s="213"/>
      <c r="AA258" s="213"/>
      <c r="AB258" s="213"/>
      <c r="AC258" s="213"/>
      <c r="AD258" s="213"/>
      <c r="AE258" s="213"/>
      <c r="AF258" s="213"/>
      <c r="AG258" s="213" t="s">
        <v>214</v>
      </c>
      <c r="AH258" s="213"/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ht="22.5" outlineLevel="2" x14ac:dyDescent="0.2">
      <c r="A259" s="220"/>
      <c r="B259" s="221"/>
      <c r="C259" s="260" t="s">
        <v>435</v>
      </c>
      <c r="D259" s="247"/>
      <c r="E259" s="247"/>
      <c r="F259" s="247"/>
      <c r="G259" s="247"/>
      <c r="H259" s="223"/>
      <c r="I259" s="223"/>
      <c r="J259" s="223"/>
      <c r="K259" s="223"/>
      <c r="L259" s="223"/>
      <c r="M259" s="223"/>
      <c r="N259" s="222"/>
      <c r="O259" s="222"/>
      <c r="P259" s="222"/>
      <c r="Q259" s="222"/>
      <c r="R259" s="223"/>
      <c r="S259" s="223"/>
      <c r="T259" s="223"/>
      <c r="U259" s="223"/>
      <c r="V259" s="223"/>
      <c r="W259" s="223"/>
      <c r="X259" s="223"/>
      <c r="Y259" s="223"/>
      <c r="Z259" s="213"/>
      <c r="AA259" s="213"/>
      <c r="AB259" s="213"/>
      <c r="AC259" s="213"/>
      <c r="AD259" s="213"/>
      <c r="AE259" s="213"/>
      <c r="AF259" s="213"/>
      <c r="AG259" s="213" t="s">
        <v>134</v>
      </c>
      <c r="AH259" s="213"/>
      <c r="AI259" s="213"/>
      <c r="AJ259" s="213"/>
      <c r="AK259" s="213"/>
      <c r="AL259" s="213"/>
      <c r="AM259" s="213"/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44" t="str">
        <f>C259</f>
        <v>Dodávka a montáž svislých dopravních značek na předmostí včetně kotvení, montáže, dopravy, apod… materiál dle TP 66. 2x značka s nápisem "Cyklisto sesedni z kola"</v>
      </c>
      <c r="BB259" s="213"/>
      <c r="BC259" s="213"/>
      <c r="BD259" s="213"/>
      <c r="BE259" s="213"/>
      <c r="BF259" s="213"/>
      <c r="BG259" s="213"/>
      <c r="BH259" s="213"/>
    </row>
    <row r="260" spans="1:60" ht="22.5" outlineLevel="1" x14ac:dyDescent="0.2">
      <c r="A260" s="237">
        <v>59</v>
      </c>
      <c r="B260" s="238" t="s">
        <v>436</v>
      </c>
      <c r="C260" s="256" t="s">
        <v>437</v>
      </c>
      <c r="D260" s="239" t="s">
        <v>385</v>
      </c>
      <c r="E260" s="240">
        <v>2</v>
      </c>
      <c r="F260" s="241"/>
      <c r="G260" s="242">
        <f>ROUND(E260*F260,2)</f>
        <v>0</v>
      </c>
      <c r="H260" s="241"/>
      <c r="I260" s="242">
        <f>ROUND(E260*H260,2)</f>
        <v>0</v>
      </c>
      <c r="J260" s="241"/>
      <c r="K260" s="242">
        <f>ROUND(E260*J260,2)</f>
        <v>0</v>
      </c>
      <c r="L260" s="242">
        <v>21</v>
      </c>
      <c r="M260" s="242">
        <f>G260*(1+L260/100)</f>
        <v>0</v>
      </c>
      <c r="N260" s="240">
        <v>0</v>
      </c>
      <c r="O260" s="240">
        <f>ROUND(E260*N260,2)</f>
        <v>0</v>
      </c>
      <c r="P260" s="240">
        <v>0</v>
      </c>
      <c r="Q260" s="240">
        <f>ROUND(E260*P260,2)</f>
        <v>0</v>
      </c>
      <c r="R260" s="242"/>
      <c r="S260" s="242" t="s">
        <v>127</v>
      </c>
      <c r="T260" s="243" t="s">
        <v>174</v>
      </c>
      <c r="U260" s="223">
        <v>0</v>
      </c>
      <c r="V260" s="223">
        <f>ROUND(E260*U260,2)</f>
        <v>0</v>
      </c>
      <c r="W260" s="223"/>
      <c r="X260" s="223" t="s">
        <v>213</v>
      </c>
      <c r="Y260" s="223" t="s">
        <v>129</v>
      </c>
      <c r="Z260" s="213"/>
      <c r="AA260" s="213"/>
      <c r="AB260" s="213"/>
      <c r="AC260" s="213"/>
      <c r="AD260" s="213"/>
      <c r="AE260" s="213"/>
      <c r="AF260" s="213"/>
      <c r="AG260" s="213" t="s">
        <v>214</v>
      </c>
      <c r="AH260" s="213"/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outlineLevel="2" x14ac:dyDescent="0.2">
      <c r="A261" s="220"/>
      <c r="B261" s="221"/>
      <c r="C261" s="260" t="s">
        <v>438</v>
      </c>
      <c r="D261" s="247"/>
      <c r="E261" s="247"/>
      <c r="F261" s="247"/>
      <c r="G261" s="247"/>
      <c r="H261" s="223"/>
      <c r="I261" s="223"/>
      <c r="J261" s="223"/>
      <c r="K261" s="223"/>
      <c r="L261" s="223"/>
      <c r="M261" s="223"/>
      <c r="N261" s="222"/>
      <c r="O261" s="222"/>
      <c r="P261" s="222"/>
      <c r="Q261" s="222"/>
      <c r="R261" s="223"/>
      <c r="S261" s="223"/>
      <c r="T261" s="223"/>
      <c r="U261" s="223"/>
      <c r="V261" s="223"/>
      <c r="W261" s="223"/>
      <c r="X261" s="223"/>
      <c r="Y261" s="223"/>
      <c r="Z261" s="213"/>
      <c r="AA261" s="213"/>
      <c r="AB261" s="213"/>
      <c r="AC261" s="213"/>
      <c r="AD261" s="213"/>
      <c r="AE261" s="213"/>
      <c r="AF261" s="213"/>
      <c r="AG261" s="213" t="s">
        <v>134</v>
      </c>
      <c r="AH261" s="213"/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44" t="str">
        <f>C261</f>
        <v>Sloupky a upevňovací zařízení včetně jejich osazení (betonová patka, zemní práce, svislé tyče, apod...)</v>
      </c>
      <c r="BB261" s="213"/>
      <c r="BC261" s="213"/>
      <c r="BD261" s="213"/>
      <c r="BE261" s="213"/>
      <c r="BF261" s="213"/>
      <c r="BG261" s="213"/>
      <c r="BH261" s="213"/>
    </row>
    <row r="262" spans="1:60" x14ac:dyDescent="0.2">
      <c r="A262" s="230" t="s">
        <v>121</v>
      </c>
      <c r="B262" s="231" t="s">
        <v>82</v>
      </c>
      <c r="C262" s="255" t="s">
        <v>83</v>
      </c>
      <c r="D262" s="232"/>
      <c r="E262" s="233"/>
      <c r="F262" s="234"/>
      <c r="G262" s="234">
        <f>SUMIF(AG263:AG265,"&lt;&gt;NOR",G263:G265)</f>
        <v>0</v>
      </c>
      <c r="H262" s="234"/>
      <c r="I262" s="234">
        <f>SUM(I263:I265)</f>
        <v>0</v>
      </c>
      <c r="J262" s="234"/>
      <c r="K262" s="234">
        <f>SUM(K263:K265)</f>
        <v>0</v>
      </c>
      <c r="L262" s="234"/>
      <c r="M262" s="234">
        <f>SUM(M263:M265)</f>
        <v>0</v>
      </c>
      <c r="N262" s="233"/>
      <c r="O262" s="233">
        <f>SUM(O263:O265)</f>
        <v>0</v>
      </c>
      <c r="P262" s="233"/>
      <c r="Q262" s="233">
        <f>SUM(Q263:Q265)</f>
        <v>0</v>
      </c>
      <c r="R262" s="234"/>
      <c r="S262" s="234"/>
      <c r="T262" s="235"/>
      <c r="U262" s="229"/>
      <c r="V262" s="229">
        <f>SUM(V263:V265)</f>
        <v>0</v>
      </c>
      <c r="W262" s="229"/>
      <c r="X262" s="229"/>
      <c r="Y262" s="229"/>
      <c r="AG262" t="s">
        <v>122</v>
      </c>
    </row>
    <row r="263" spans="1:60" outlineLevel="1" x14ac:dyDescent="0.2">
      <c r="A263" s="237">
        <v>60</v>
      </c>
      <c r="B263" s="238" t="s">
        <v>439</v>
      </c>
      <c r="C263" s="256" t="s">
        <v>440</v>
      </c>
      <c r="D263" s="239" t="s">
        <v>295</v>
      </c>
      <c r="E263" s="240">
        <v>4</v>
      </c>
      <c r="F263" s="241"/>
      <c r="G263" s="242">
        <f>ROUND(E263*F263,2)</f>
        <v>0</v>
      </c>
      <c r="H263" s="241"/>
      <c r="I263" s="242">
        <f>ROUND(E263*H263,2)</f>
        <v>0</v>
      </c>
      <c r="J263" s="241"/>
      <c r="K263" s="242">
        <f>ROUND(E263*J263,2)</f>
        <v>0</v>
      </c>
      <c r="L263" s="242">
        <v>21</v>
      </c>
      <c r="M263" s="242">
        <f>G263*(1+L263/100)</f>
        <v>0</v>
      </c>
      <c r="N263" s="240">
        <v>0</v>
      </c>
      <c r="O263" s="240">
        <f>ROUND(E263*N263,2)</f>
        <v>0</v>
      </c>
      <c r="P263" s="240">
        <v>0</v>
      </c>
      <c r="Q263" s="240">
        <f>ROUND(E263*P263,2)</f>
        <v>0</v>
      </c>
      <c r="R263" s="242"/>
      <c r="S263" s="242" t="s">
        <v>127</v>
      </c>
      <c r="T263" s="243" t="s">
        <v>174</v>
      </c>
      <c r="U263" s="223">
        <v>0</v>
      </c>
      <c r="V263" s="223">
        <f>ROUND(E263*U263,2)</f>
        <v>0</v>
      </c>
      <c r="W263" s="223"/>
      <c r="X263" s="223" t="s">
        <v>213</v>
      </c>
      <c r="Y263" s="223" t="s">
        <v>129</v>
      </c>
      <c r="Z263" s="213"/>
      <c r="AA263" s="213"/>
      <c r="AB263" s="213"/>
      <c r="AC263" s="213"/>
      <c r="AD263" s="213"/>
      <c r="AE263" s="213"/>
      <c r="AF263" s="213"/>
      <c r="AG263" s="213" t="s">
        <v>214</v>
      </c>
      <c r="AH263" s="213"/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outlineLevel="2" x14ac:dyDescent="0.2">
      <c r="A264" s="220"/>
      <c r="B264" s="221"/>
      <c r="C264" s="260" t="s">
        <v>441</v>
      </c>
      <c r="D264" s="247"/>
      <c r="E264" s="247"/>
      <c r="F264" s="247"/>
      <c r="G264" s="247"/>
      <c r="H264" s="223"/>
      <c r="I264" s="223"/>
      <c r="J264" s="223"/>
      <c r="K264" s="223"/>
      <c r="L264" s="223"/>
      <c r="M264" s="223"/>
      <c r="N264" s="222"/>
      <c r="O264" s="222"/>
      <c r="P264" s="222"/>
      <c r="Q264" s="222"/>
      <c r="R264" s="223"/>
      <c r="S264" s="223"/>
      <c r="T264" s="223"/>
      <c r="U264" s="223"/>
      <c r="V264" s="223"/>
      <c r="W264" s="223"/>
      <c r="X264" s="223"/>
      <c r="Y264" s="223"/>
      <c r="Z264" s="213"/>
      <c r="AA264" s="213"/>
      <c r="AB264" s="213"/>
      <c r="AC264" s="213"/>
      <c r="AD264" s="213"/>
      <c r="AE264" s="213"/>
      <c r="AF264" s="213"/>
      <c r="AG264" s="213" t="s">
        <v>134</v>
      </c>
      <c r="AH264" s="213"/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outlineLevel="2" x14ac:dyDescent="0.2">
      <c r="A265" s="220"/>
      <c r="B265" s="221"/>
      <c r="C265" s="259" t="s">
        <v>442</v>
      </c>
      <c r="D265" s="227"/>
      <c r="E265" s="228">
        <v>4</v>
      </c>
      <c r="F265" s="223"/>
      <c r="G265" s="223"/>
      <c r="H265" s="223"/>
      <c r="I265" s="223"/>
      <c r="J265" s="223"/>
      <c r="K265" s="223"/>
      <c r="L265" s="223"/>
      <c r="M265" s="223"/>
      <c r="N265" s="222"/>
      <c r="O265" s="222"/>
      <c r="P265" s="222"/>
      <c r="Q265" s="222"/>
      <c r="R265" s="223"/>
      <c r="S265" s="223"/>
      <c r="T265" s="223"/>
      <c r="U265" s="223"/>
      <c r="V265" s="223"/>
      <c r="W265" s="223"/>
      <c r="X265" s="223"/>
      <c r="Y265" s="223"/>
      <c r="Z265" s="213"/>
      <c r="AA265" s="213"/>
      <c r="AB265" s="213"/>
      <c r="AC265" s="213"/>
      <c r="AD265" s="213"/>
      <c r="AE265" s="213"/>
      <c r="AF265" s="213"/>
      <c r="AG265" s="213" t="s">
        <v>136</v>
      </c>
      <c r="AH265" s="213">
        <v>0</v>
      </c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x14ac:dyDescent="0.2">
      <c r="A266" s="230" t="s">
        <v>121</v>
      </c>
      <c r="B266" s="231" t="s">
        <v>84</v>
      </c>
      <c r="C266" s="255" t="s">
        <v>85</v>
      </c>
      <c r="D266" s="232"/>
      <c r="E266" s="233"/>
      <c r="F266" s="234"/>
      <c r="G266" s="234">
        <f>SUMIF(AG267:AG269,"&lt;&gt;NOR",G267:G269)</f>
        <v>0</v>
      </c>
      <c r="H266" s="234"/>
      <c r="I266" s="234">
        <f>SUM(I267:I269)</f>
        <v>0</v>
      </c>
      <c r="J266" s="234"/>
      <c r="K266" s="234">
        <f>SUM(K267:K269)</f>
        <v>0</v>
      </c>
      <c r="L266" s="234"/>
      <c r="M266" s="234">
        <f>SUM(M267:M269)</f>
        <v>0</v>
      </c>
      <c r="N266" s="233"/>
      <c r="O266" s="233">
        <f>SUM(O267:O269)</f>
        <v>0</v>
      </c>
      <c r="P266" s="233"/>
      <c r="Q266" s="233">
        <f>SUM(Q267:Q269)</f>
        <v>0</v>
      </c>
      <c r="R266" s="234"/>
      <c r="S266" s="234"/>
      <c r="T266" s="235"/>
      <c r="U266" s="229"/>
      <c r="V266" s="229">
        <f>SUM(V267:V269)</f>
        <v>71.38</v>
      </c>
      <c r="W266" s="229"/>
      <c r="X266" s="229"/>
      <c r="Y266" s="229"/>
      <c r="AG266" t="s">
        <v>122</v>
      </c>
    </row>
    <row r="267" spans="1:60" outlineLevel="1" x14ac:dyDescent="0.2">
      <c r="A267" s="237">
        <v>61</v>
      </c>
      <c r="B267" s="238" t="s">
        <v>443</v>
      </c>
      <c r="C267" s="256" t="s">
        <v>444</v>
      </c>
      <c r="D267" s="239" t="s">
        <v>208</v>
      </c>
      <c r="E267" s="240">
        <v>165.99386000000001</v>
      </c>
      <c r="F267" s="241"/>
      <c r="G267" s="242">
        <f>ROUND(E267*F267,2)</f>
        <v>0</v>
      </c>
      <c r="H267" s="241"/>
      <c r="I267" s="242">
        <f>ROUND(E267*H267,2)</f>
        <v>0</v>
      </c>
      <c r="J267" s="241"/>
      <c r="K267" s="242">
        <f>ROUND(E267*J267,2)</f>
        <v>0</v>
      </c>
      <c r="L267" s="242">
        <v>21</v>
      </c>
      <c r="M267" s="242">
        <f>G267*(1+L267/100)</f>
        <v>0</v>
      </c>
      <c r="N267" s="240">
        <v>0</v>
      </c>
      <c r="O267" s="240">
        <f>ROUND(E267*N267,2)</f>
        <v>0</v>
      </c>
      <c r="P267" s="240">
        <v>0</v>
      </c>
      <c r="Q267" s="240">
        <f>ROUND(E267*P267,2)</f>
        <v>0</v>
      </c>
      <c r="R267" s="242" t="s">
        <v>360</v>
      </c>
      <c r="S267" s="242" t="s">
        <v>127</v>
      </c>
      <c r="T267" s="243" t="s">
        <v>127</v>
      </c>
      <c r="U267" s="223">
        <v>0.43</v>
      </c>
      <c r="V267" s="223">
        <f>ROUND(E267*U267,2)</f>
        <v>71.38</v>
      </c>
      <c r="W267" s="223"/>
      <c r="X267" s="223" t="s">
        <v>445</v>
      </c>
      <c r="Y267" s="223" t="s">
        <v>129</v>
      </c>
      <c r="Z267" s="213"/>
      <c r="AA267" s="213"/>
      <c r="AB267" s="213"/>
      <c r="AC267" s="213"/>
      <c r="AD267" s="213"/>
      <c r="AE267" s="213"/>
      <c r="AF267" s="213"/>
      <c r="AG267" s="213" t="s">
        <v>446</v>
      </c>
      <c r="AH267" s="213"/>
      <c r="AI267" s="213"/>
      <c r="AJ267" s="213"/>
      <c r="AK267" s="213"/>
      <c r="AL267" s="213"/>
      <c r="AM267" s="213"/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</row>
    <row r="268" spans="1:60" ht="22.5" outlineLevel="2" x14ac:dyDescent="0.2">
      <c r="A268" s="220"/>
      <c r="B268" s="221"/>
      <c r="C268" s="257" t="s">
        <v>447</v>
      </c>
      <c r="D268" s="245"/>
      <c r="E268" s="245"/>
      <c r="F268" s="245"/>
      <c r="G268" s="245"/>
      <c r="H268" s="223"/>
      <c r="I268" s="223"/>
      <c r="J268" s="223"/>
      <c r="K268" s="223"/>
      <c r="L268" s="223"/>
      <c r="M268" s="223"/>
      <c r="N268" s="222"/>
      <c r="O268" s="222"/>
      <c r="P268" s="222"/>
      <c r="Q268" s="222"/>
      <c r="R268" s="223"/>
      <c r="S268" s="223"/>
      <c r="T268" s="223"/>
      <c r="U268" s="223"/>
      <c r="V268" s="223"/>
      <c r="W268" s="223"/>
      <c r="X268" s="223"/>
      <c r="Y268" s="223"/>
      <c r="Z268" s="213"/>
      <c r="AA268" s="213"/>
      <c r="AB268" s="213"/>
      <c r="AC268" s="213"/>
      <c r="AD268" s="213"/>
      <c r="AE268" s="213"/>
      <c r="AF268" s="213"/>
      <c r="AG268" s="213" t="s">
        <v>132</v>
      </c>
      <c r="AH268" s="213"/>
      <c r="AI268" s="213"/>
      <c r="AJ268" s="213"/>
      <c r="AK268" s="213"/>
      <c r="AL268" s="213"/>
      <c r="AM268" s="213"/>
      <c r="AN268" s="213"/>
      <c r="AO268" s="213"/>
      <c r="AP268" s="213"/>
      <c r="AQ268" s="213"/>
      <c r="AR268" s="213"/>
      <c r="AS268" s="213"/>
      <c r="AT268" s="213"/>
      <c r="AU268" s="213"/>
      <c r="AV268" s="213"/>
      <c r="AW268" s="213"/>
      <c r="AX268" s="213"/>
      <c r="AY268" s="213"/>
      <c r="AZ268" s="213"/>
      <c r="BA268" s="244" t="str">
        <f>C268</f>
        <v>z dílců železobetonových nebo předpjatých na novostavbách, včetně příplatku za zvětšený přesun přes vymezenou dopravní vzdálenost,</v>
      </c>
      <c r="BB268" s="213"/>
      <c r="BC268" s="213"/>
      <c r="BD268" s="213"/>
      <c r="BE268" s="213"/>
      <c r="BF268" s="213"/>
      <c r="BG268" s="213"/>
      <c r="BH268" s="213"/>
    </row>
    <row r="269" spans="1:60" outlineLevel="2" x14ac:dyDescent="0.2">
      <c r="A269" s="220"/>
      <c r="B269" s="221"/>
      <c r="C269" s="258" t="s">
        <v>448</v>
      </c>
      <c r="D269" s="246"/>
      <c r="E269" s="246"/>
      <c r="F269" s="246"/>
      <c r="G269" s="246"/>
      <c r="H269" s="223"/>
      <c r="I269" s="223"/>
      <c r="J269" s="223"/>
      <c r="K269" s="223"/>
      <c r="L269" s="223"/>
      <c r="M269" s="223"/>
      <c r="N269" s="222"/>
      <c r="O269" s="222"/>
      <c r="P269" s="222"/>
      <c r="Q269" s="222"/>
      <c r="R269" s="223"/>
      <c r="S269" s="223"/>
      <c r="T269" s="223"/>
      <c r="U269" s="223"/>
      <c r="V269" s="223"/>
      <c r="W269" s="223"/>
      <c r="X269" s="223"/>
      <c r="Y269" s="223"/>
      <c r="Z269" s="213"/>
      <c r="AA269" s="213"/>
      <c r="AB269" s="213"/>
      <c r="AC269" s="213"/>
      <c r="AD269" s="213"/>
      <c r="AE269" s="213"/>
      <c r="AF269" s="213"/>
      <c r="AG269" s="213" t="s">
        <v>134</v>
      </c>
      <c r="AH269" s="213"/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44" t="str">
        <f>C269</f>
        <v>Je třeba počítat se ztíženým přístupem ke staveništi ze strany Lány! Nutné tomuto uzpůsobit čerpání betonu, velikost vozidel atd.</v>
      </c>
      <c r="BB269" s="213"/>
      <c r="BC269" s="213"/>
      <c r="BD269" s="213"/>
      <c r="BE269" s="213"/>
      <c r="BF269" s="213"/>
      <c r="BG269" s="213"/>
      <c r="BH269" s="213"/>
    </row>
    <row r="270" spans="1:60" x14ac:dyDescent="0.2">
      <c r="A270" s="230" t="s">
        <v>121</v>
      </c>
      <c r="B270" s="231" t="s">
        <v>86</v>
      </c>
      <c r="C270" s="255" t="s">
        <v>87</v>
      </c>
      <c r="D270" s="232"/>
      <c r="E270" s="233"/>
      <c r="F270" s="234"/>
      <c r="G270" s="234">
        <f>SUMIF(AG271:AG289,"&lt;&gt;NOR",G271:G289)</f>
        <v>0</v>
      </c>
      <c r="H270" s="234"/>
      <c r="I270" s="234">
        <f>SUM(I271:I289)</f>
        <v>0</v>
      </c>
      <c r="J270" s="234"/>
      <c r="K270" s="234">
        <f>SUM(K271:K289)</f>
        <v>0</v>
      </c>
      <c r="L270" s="234"/>
      <c r="M270" s="234">
        <f>SUM(M271:M289)</f>
        <v>0</v>
      </c>
      <c r="N270" s="233"/>
      <c r="O270" s="233">
        <f>SUM(O271:O289)</f>
        <v>0.09</v>
      </c>
      <c r="P270" s="233"/>
      <c r="Q270" s="233">
        <f>SUM(Q271:Q289)</f>
        <v>0</v>
      </c>
      <c r="R270" s="234"/>
      <c r="S270" s="234"/>
      <c r="T270" s="235"/>
      <c r="U270" s="229"/>
      <c r="V270" s="229">
        <f>SUM(V271:V289)</f>
        <v>14.45</v>
      </c>
      <c r="W270" s="229"/>
      <c r="X270" s="229"/>
      <c r="Y270" s="229"/>
      <c r="AG270" t="s">
        <v>122</v>
      </c>
    </row>
    <row r="271" spans="1:60" ht="33.75" outlineLevel="1" x14ac:dyDescent="0.2">
      <c r="A271" s="237">
        <v>62</v>
      </c>
      <c r="B271" s="238" t="s">
        <v>449</v>
      </c>
      <c r="C271" s="256" t="s">
        <v>450</v>
      </c>
      <c r="D271" s="239" t="s">
        <v>191</v>
      </c>
      <c r="E271" s="240">
        <v>49.43</v>
      </c>
      <c r="F271" s="241"/>
      <c r="G271" s="242">
        <f>ROUND(E271*F271,2)</f>
        <v>0</v>
      </c>
      <c r="H271" s="241"/>
      <c r="I271" s="242">
        <f>ROUND(E271*H271,2)</f>
        <v>0</v>
      </c>
      <c r="J271" s="241"/>
      <c r="K271" s="242">
        <f>ROUND(E271*J271,2)</f>
        <v>0</v>
      </c>
      <c r="L271" s="242">
        <v>21</v>
      </c>
      <c r="M271" s="242">
        <f>G271*(1+L271/100)</f>
        <v>0</v>
      </c>
      <c r="N271" s="240">
        <v>1.7000000000000001E-4</v>
      </c>
      <c r="O271" s="240">
        <f>ROUND(E271*N271,2)</f>
        <v>0.01</v>
      </c>
      <c r="P271" s="240">
        <v>0</v>
      </c>
      <c r="Q271" s="240">
        <f>ROUND(E271*P271,2)</f>
        <v>0</v>
      </c>
      <c r="R271" s="242" t="s">
        <v>451</v>
      </c>
      <c r="S271" s="242" t="s">
        <v>127</v>
      </c>
      <c r="T271" s="243" t="s">
        <v>127</v>
      </c>
      <c r="U271" s="223">
        <v>0.05</v>
      </c>
      <c r="V271" s="223">
        <f>ROUND(E271*U271,2)</f>
        <v>2.4700000000000002</v>
      </c>
      <c r="W271" s="223"/>
      <c r="X271" s="223" t="s">
        <v>128</v>
      </c>
      <c r="Y271" s="223" t="s">
        <v>129</v>
      </c>
      <c r="Z271" s="213"/>
      <c r="AA271" s="213"/>
      <c r="AB271" s="213"/>
      <c r="AC271" s="213"/>
      <c r="AD271" s="213"/>
      <c r="AE271" s="213"/>
      <c r="AF271" s="213"/>
      <c r="AG271" s="213" t="s">
        <v>452</v>
      </c>
      <c r="AH271" s="213"/>
      <c r="AI271" s="213"/>
      <c r="AJ271" s="213"/>
      <c r="AK271" s="213"/>
      <c r="AL271" s="213"/>
      <c r="AM271" s="213"/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</row>
    <row r="272" spans="1:60" outlineLevel="2" x14ac:dyDescent="0.2">
      <c r="A272" s="220"/>
      <c r="B272" s="221"/>
      <c r="C272" s="259" t="s">
        <v>453</v>
      </c>
      <c r="D272" s="227"/>
      <c r="E272" s="228">
        <v>21.5</v>
      </c>
      <c r="F272" s="223"/>
      <c r="G272" s="223"/>
      <c r="H272" s="223"/>
      <c r="I272" s="223"/>
      <c r="J272" s="223"/>
      <c r="K272" s="223"/>
      <c r="L272" s="223"/>
      <c r="M272" s="223"/>
      <c r="N272" s="222"/>
      <c r="O272" s="222"/>
      <c r="P272" s="222"/>
      <c r="Q272" s="222"/>
      <c r="R272" s="223"/>
      <c r="S272" s="223"/>
      <c r="T272" s="223"/>
      <c r="U272" s="223"/>
      <c r="V272" s="223"/>
      <c r="W272" s="223"/>
      <c r="X272" s="223"/>
      <c r="Y272" s="223"/>
      <c r="Z272" s="213"/>
      <c r="AA272" s="213"/>
      <c r="AB272" s="213"/>
      <c r="AC272" s="213"/>
      <c r="AD272" s="213"/>
      <c r="AE272" s="213"/>
      <c r="AF272" s="213"/>
      <c r="AG272" s="213" t="s">
        <v>136</v>
      </c>
      <c r="AH272" s="213">
        <v>0</v>
      </c>
      <c r="AI272" s="213"/>
      <c r="AJ272" s="213"/>
      <c r="AK272" s="213"/>
      <c r="AL272" s="213"/>
      <c r="AM272" s="213"/>
      <c r="AN272" s="213"/>
      <c r="AO272" s="213"/>
      <c r="AP272" s="213"/>
      <c r="AQ272" s="213"/>
      <c r="AR272" s="213"/>
      <c r="AS272" s="213"/>
      <c r="AT272" s="213"/>
      <c r="AU272" s="213"/>
      <c r="AV272" s="213"/>
      <c r="AW272" s="213"/>
      <c r="AX272" s="213"/>
      <c r="AY272" s="213"/>
      <c r="AZ272" s="213"/>
      <c r="BA272" s="213"/>
      <c r="BB272" s="213"/>
      <c r="BC272" s="213"/>
      <c r="BD272" s="213"/>
      <c r="BE272" s="213"/>
      <c r="BF272" s="213"/>
      <c r="BG272" s="213"/>
      <c r="BH272" s="213"/>
    </row>
    <row r="273" spans="1:60" outlineLevel="3" x14ac:dyDescent="0.2">
      <c r="A273" s="220"/>
      <c r="B273" s="221"/>
      <c r="C273" s="259" t="s">
        <v>454</v>
      </c>
      <c r="D273" s="227"/>
      <c r="E273" s="228">
        <v>17.420000000000002</v>
      </c>
      <c r="F273" s="223"/>
      <c r="G273" s="223"/>
      <c r="H273" s="223"/>
      <c r="I273" s="223"/>
      <c r="J273" s="223"/>
      <c r="K273" s="223"/>
      <c r="L273" s="223"/>
      <c r="M273" s="223"/>
      <c r="N273" s="222"/>
      <c r="O273" s="222"/>
      <c r="P273" s="222"/>
      <c r="Q273" s="222"/>
      <c r="R273" s="223"/>
      <c r="S273" s="223"/>
      <c r="T273" s="223"/>
      <c r="U273" s="223"/>
      <c r="V273" s="223"/>
      <c r="W273" s="223"/>
      <c r="X273" s="223"/>
      <c r="Y273" s="223"/>
      <c r="Z273" s="213"/>
      <c r="AA273" s="213"/>
      <c r="AB273" s="213"/>
      <c r="AC273" s="213"/>
      <c r="AD273" s="213"/>
      <c r="AE273" s="213"/>
      <c r="AF273" s="213"/>
      <c r="AG273" s="213" t="s">
        <v>136</v>
      </c>
      <c r="AH273" s="213">
        <v>0</v>
      </c>
      <c r="AI273" s="213"/>
      <c r="AJ273" s="213"/>
      <c r="AK273" s="213"/>
      <c r="AL273" s="213"/>
      <c r="AM273" s="213"/>
      <c r="AN273" s="213"/>
      <c r="AO273" s="213"/>
      <c r="AP273" s="213"/>
      <c r="AQ273" s="213"/>
      <c r="AR273" s="213"/>
      <c r="AS273" s="213"/>
      <c r="AT273" s="213"/>
      <c r="AU273" s="213"/>
      <c r="AV273" s="213"/>
      <c r="AW273" s="213"/>
      <c r="AX273" s="213"/>
      <c r="AY273" s="213"/>
      <c r="AZ273" s="213"/>
      <c r="BA273" s="213"/>
      <c r="BB273" s="213"/>
      <c r="BC273" s="213"/>
      <c r="BD273" s="213"/>
      <c r="BE273" s="213"/>
      <c r="BF273" s="213"/>
      <c r="BG273" s="213"/>
      <c r="BH273" s="213"/>
    </row>
    <row r="274" spans="1:60" outlineLevel="3" x14ac:dyDescent="0.2">
      <c r="A274" s="220"/>
      <c r="B274" s="221"/>
      <c r="C274" s="259" t="s">
        <v>455</v>
      </c>
      <c r="D274" s="227"/>
      <c r="E274" s="228">
        <v>3.25</v>
      </c>
      <c r="F274" s="223"/>
      <c r="G274" s="223"/>
      <c r="H274" s="223"/>
      <c r="I274" s="223"/>
      <c r="J274" s="223"/>
      <c r="K274" s="223"/>
      <c r="L274" s="223"/>
      <c r="M274" s="223"/>
      <c r="N274" s="222"/>
      <c r="O274" s="222"/>
      <c r="P274" s="222"/>
      <c r="Q274" s="222"/>
      <c r="R274" s="223"/>
      <c r="S274" s="223"/>
      <c r="T274" s="223"/>
      <c r="U274" s="223"/>
      <c r="V274" s="223"/>
      <c r="W274" s="223"/>
      <c r="X274" s="223"/>
      <c r="Y274" s="223"/>
      <c r="Z274" s="213"/>
      <c r="AA274" s="213"/>
      <c r="AB274" s="213"/>
      <c r="AC274" s="213"/>
      <c r="AD274" s="213"/>
      <c r="AE274" s="213"/>
      <c r="AF274" s="213"/>
      <c r="AG274" s="213" t="s">
        <v>136</v>
      </c>
      <c r="AH274" s="213">
        <v>0</v>
      </c>
      <c r="AI274" s="213"/>
      <c r="AJ274" s="213"/>
      <c r="AK274" s="213"/>
      <c r="AL274" s="213"/>
      <c r="AM274" s="213"/>
      <c r="AN274" s="213"/>
      <c r="AO274" s="213"/>
      <c r="AP274" s="213"/>
      <c r="AQ274" s="213"/>
      <c r="AR274" s="213"/>
      <c r="AS274" s="213"/>
      <c r="AT274" s="213"/>
      <c r="AU274" s="213"/>
      <c r="AV274" s="213"/>
      <c r="AW274" s="213"/>
      <c r="AX274" s="213"/>
      <c r="AY274" s="213"/>
      <c r="AZ274" s="213"/>
      <c r="BA274" s="213"/>
      <c r="BB274" s="213"/>
      <c r="BC274" s="213"/>
      <c r="BD274" s="213"/>
      <c r="BE274" s="213"/>
      <c r="BF274" s="213"/>
      <c r="BG274" s="213"/>
      <c r="BH274" s="213"/>
    </row>
    <row r="275" spans="1:60" outlineLevel="3" x14ac:dyDescent="0.2">
      <c r="A275" s="220"/>
      <c r="B275" s="221"/>
      <c r="C275" s="259" t="s">
        <v>456</v>
      </c>
      <c r="D275" s="227"/>
      <c r="E275" s="228">
        <v>7.26</v>
      </c>
      <c r="F275" s="223"/>
      <c r="G275" s="223"/>
      <c r="H275" s="223"/>
      <c r="I275" s="223"/>
      <c r="J275" s="223"/>
      <c r="K275" s="223"/>
      <c r="L275" s="223"/>
      <c r="M275" s="223"/>
      <c r="N275" s="222"/>
      <c r="O275" s="222"/>
      <c r="P275" s="222"/>
      <c r="Q275" s="222"/>
      <c r="R275" s="223"/>
      <c r="S275" s="223"/>
      <c r="T275" s="223"/>
      <c r="U275" s="223"/>
      <c r="V275" s="223"/>
      <c r="W275" s="223"/>
      <c r="X275" s="223"/>
      <c r="Y275" s="223"/>
      <c r="Z275" s="213"/>
      <c r="AA275" s="213"/>
      <c r="AB275" s="213"/>
      <c r="AC275" s="213"/>
      <c r="AD275" s="213"/>
      <c r="AE275" s="213"/>
      <c r="AF275" s="213"/>
      <c r="AG275" s="213" t="s">
        <v>136</v>
      </c>
      <c r="AH275" s="213">
        <v>0</v>
      </c>
      <c r="AI275" s="213"/>
      <c r="AJ275" s="213"/>
      <c r="AK275" s="213"/>
      <c r="AL275" s="213"/>
      <c r="AM275" s="213"/>
      <c r="AN275" s="213"/>
      <c r="AO275" s="213"/>
      <c r="AP275" s="213"/>
      <c r="AQ275" s="213"/>
      <c r="AR275" s="213"/>
      <c r="AS275" s="213"/>
      <c r="AT275" s="213"/>
      <c r="AU275" s="213"/>
      <c r="AV275" s="213"/>
      <c r="AW275" s="213"/>
      <c r="AX275" s="213"/>
      <c r="AY275" s="213"/>
      <c r="AZ275" s="213"/>
      <c r="BA275" s="213"/>
      <c r="BB275" s="213"/>
      <c r="BC275" s="213"/>
      <c r="BD275" s="213"/>
      <c r="BE275" s="213"/>
      <c r="BF275" s="213"/>
      <c r="BG275" s="213"/>
      <c r="BH275" s="213"/>
    </row>
    <row r="276" spans="1:60" ht="33.75" outlineLevel="1" x14ac:dyDescent="0.2">
      <c r="A276" s="237">
        <v>63</v>
      </c>
      <c r="B276" s="238" t="s">
        <v>457</v>
      </c>
      <c r="C276" s="256" t="s">
        <v>458</v>
      </c>
      <c r="D276" s="239" t="s">
        <v>191</v>
      </c>
      <c r="E276" s="240">
        <v>98.86</v>
      </c>
      <c r="F276" s="241"/>
      <c r="G276" s="242">
        <f>ROUND(E276*F276,2)</f>
        <v>0</v>
      </c>
      <c r="H276" s="241"/>
      <c r="I276" s="242">
        <f>ROUND(E276*H276,2)</f>
        <v>0</v>
      </c>
      <c r="J276" s="241"/>
      <c r="K276" s="242">
        <f>ROUND(E276*J276,2)</f>
        <v>0</v>
      </c>
      <c r="L276" s="242">
        <v>21</v>
      </c>
      <c r="M276" s="242">
        <f>G276*(1+L276/100)</f>
        <v>0</v>
      </c>
      <c r="N276" s="240">
        <v>1.7000000000000001E-4</v>
      </c>
      <c r="O276" s="240">
        <f>ROUND(E276*N276,2)</f>
        <v>0.02</v>
      </c>
      <c r="P276" s="240">
        <v>0</v>
      </c>
      <c r="Q276" s="240">
        <f>ROUND(E276*P276,2)</f>
        <v>0</v>
      </c>
      <c r="R276" s="242" t="s">
        <v>451</v>
      </c>
      <c r="S276" s="242" t="s">
        <v>127</v>
      </c>
      <c r="T276" s="243" t="s">
        <v>127</v>
      </c>
      <c r="U276" s="223">
        <v>0.05</v>
      </c>
      <c r="V276" s="223">
        <f>ROUND(E276*U276,2)</f>
        <v>4.9400000000000004</v>
      </c>
      <c r="W276" s="223"/>
      <c r="X276" s="223" t="s">
        <v>128</v>
      </c>
      <c r="Y276" s="223" t="s">
        <v>129</v>
      </c>
      <c r="Z276" s="213"/>
      <c r="AA276" s="213"/>
      <c r="AB276" s="213"/>
      <c r="AC276" s="213"/>
      <c r="AD276" s="213"/>
      <c r="AE276" s="213"/>
      <c r="AF276" s="213"/>
      <c r="AG276" s="213" t="s">
        <v>452</v>
      </c>
      <c r="AH276" s="213"/>
      <c r="AI276" s="213"/>
      <c r="AJ276" s="213"/>
      <c r="AK276" s="213"/>
      <c r="AL276" s="213"/>
      <c r="AM276" s="213"/>
      <c r="AN276" s="213"/>
      <c r="AO276" s="213"/>
      <c r="AP276" s="213"/>
      <c r="AQ276" s="213"/>
      <c r="AR276" s="213"/>
      <c r="AS276" s="213"/>
      <c r="AT276" s="213"/>
      <c r="AU276" s="213"/>
      <c r="AV276" s="213"/>
      <c r="AW276" s="213"/>
      <c r="AX276" s="213"/>
      <c r="AY276" s="213"/>
      <c r="AZ276" s="213"/>
      <c r="BA276" s="213"/>
      <c r="BB276" s="213"/>
      <c r="BC276" s="213"/>
      <c r="BD276" s="213"/>
      <c r="BE276" s="213"/>
      <c r="BF276" s="213"/>
      <c r="BG276" s="213"/>
      <c r="BH276" s="213"/>
    </row>
    <row r="277" spans="1:60" outlineLevel="2" x14ac:dyDescent="0.2">
      <c r="A277" s="220"/>
      <c r="B277" s="221"/>
      <c r="C277" s="259" t="s">
        <v>459</v>
      </c>
      <c r="D277" s="227"/>
      <c r="E277" s="228">
        <v>98.86</v>
      </c>
      <c r="F277" s="223"/>
      <c r="G277" s="223"/>
      <c r="H277" s="223"/>
      <c r="I277" s="223"/>
      <c r="J277" s="223"/>
      <c r="K277" s="223"/>
      <c r="L277" s="223"/>
      <c r="M277" s="223"/>
      <c r="N277" s="222"/>
      <c r="O277" s="222"/>
      <c r="P277" s="222"/>
      <c r="Q277" s="222"/>
      <c r="R277" s="223"/>
      <c r="S277" s="223"/>
      <c r="T277" s="223"/>
      <c r="U277" s="223"/>
      <c r="V277" s="223"/>
      <c r="W277" s="223"/>
      <c r="X277" s="223"/>
      <c r="Y277" s="223"/>
      <c r="Z277" s="213"/>
      <c r="AA277" s="213"/>
      <c r="AB277" s="213"/>
      <c r="AC277" s="213"/>
      <c r="AD277" s="213"/>
      <c r="AE277" s="213"/>
      <c r="AF277" s="213"/>
      <c r="AG277" s="213" t="s">
        <v>136</v>
      </c>
      <c r="AH277" s="213">
        <v>5</v>
      </c>
      <c r="AI277" s="213"/>
      <c r="AJ277" s="213"/>
      <c r="AK277" s="213"/>
      <c r="AL277" s="213"/>
      <c r="AM277" s="213"/>
      <c r="AN277" s="213"/>
      <c r="AO277" s="213"/>
      <c r="AP277" s="213"/>
      <c r="AQ277" s="213"/>
      <c r="AR277" s="213"/>
      <c r="AS277" s="213"/>
      <c r="AT277" s="213"/>
      <c r="AU277" s="213"/>
      <c r="AV277" s="213"/>
      <c r="AW277" s="213"/>
      <c r="AX277" s="213"/>
      <c r="AY277" s="213"/>
      <c r="AZ277" s="213"/>
      <c r="BA277" s="213"/>
      <c r="BB277" s="213"/>
      <c r="BC277" s="213"/>
      <c r="BD277" s="213"/>
      <c r="BE277" s="213"/>
      <c r="BF277" s="213"/>
      <c r="BG277" s="213"/>
      <c r="BH277" s="213"/>
    </row>
    <row r="278" spans="1:60" ht="22.5" outlineLevel="1" x14ac:dyDescent="0.2">
      <c r="A278" s="237">
        <v>64</v>
      </c>
      <c r="B278" s="238" t="s">
        <v>460</v>
      </c>
      <c r="C278" s="256" t="s">
        <v>461</v>
      </c>
      <c r="D278" s="239" t="s">
        <v>191</v>
      </c>
      <c r="E278" s="240">
        <v>49.43</v>
      </c>
      <c r="F278" s="241"/>
      <c r="G278" s="242">
        <f>ROUND(E278*F278,2)</f>
        <v>0</v>
      </c>
      <c r="H278" s="241"/>
      <c r="I278" s="242">
        <f>ROUND(E278*H278,2)</f>
        <v>0</v>
      </c>
      <c r="J278" s="241"/>
      <c r="K278" s="242">
        <f>ROUND(E278*J278,2)</f>
        <v>0</v>
      </c>
      <c r="L278" s="242">
        <v>21</v>
      </c>
      <c r="M278" s="242">
        <f>G278*(1+L278/100)</f>
        <v>0</v>
      </c>
      <c r="N278" s="240">
        <v>0</v>
      </c>
      <c r="O278" s="240">
        <f>ROUND(E278*N278,2)</f>
        <v>0</v>
      </c>
      <c r="P278" s="240">
        <v>0</v>
      </c>
      <c r="Q278" s="240">
        <f>ROUND(E278*P278,2)</f>
        <v>0</v>
      </c>
      <c r="R278" s="242" t="s">
        <v>451</v>
      </c>
      <c r="S278" s="242" t="s">
        <v>127</v>
      </c>
      <c r="T278" s="243" t="s">
        <v>127</v>
      </c>
      <c r="U278" s="223">
        <v>0.14000000000000001</v>
      </c>
      <c r="V278" s="223">
        <f>ROUND(E278*U278,2)</f>
        <v>6.92</v>
      </c>
      <c r="W278" s="223"/>
      <c r="X278" s="223" t="s">
        <v>128</v>
      </c>
      <c r="Y278" s="223" t="s">
        <v>129</v>
      </c>
      <c r="Z278" s="213"/>
      <c r="AA278" s="213"/>
      <c r="AB278" s="213"/>
      <c r="AC278" s="213"/>
      <c r="AD278" s="213"/>
      <c r="AE278" s="213"/>
      <c r="AF278" s="213"/>
      <c r="AG278" s="213" t="s">
        <v>130</v>
      </c>
      <c r="AH278" s="213"/>
      <c r="AI278" s="213"/>
      <c r="AJ278" s="213"/>
      <c r="AK278" s="213"/>
      <c r="AL278" s="213"/>
      <c r="AM278" s="213"/>
      <c r="AN278" s="213"/>
      <c r="AO278" s="213"/>
      <c r="AP278" s="213"/>
      <c r="AQ278" s="213"/>
      <c r="AR278" s="213"/>
      <c r="AS278" s="213"/>
      <c r="AT278" s="213"/>
      <c r="AU278" s="213"/>
      <c r="AV278" s="213"/>
      <c r="AW278" s="213"/>
      <c r="AX278" s="213"/>
      <c r="AY278" s="213"/>
      <c r="AZ278" s="213"/>
      <c r="BA278" s="213"/>
      <c r="BB278" s="213"/>
      <c r="BC278" s="213"/>
      <c r="BD278" s="213"/>
      <c r="BE278" s="213"/>
      <c r="BF278" s="213"/>
      <c r="BG278" s="213"/>
      <c r="BH278" s="213"/>
    </row>
    <row r="279" spans="1:60" outlineLevel="2" x14ac:dyDescent="0.2">
      <c r="A279" s="220"/>
      <c r="B279" s="221"/>
      <c r="C279" s="259" t="s">
        <v>462</v>
      </c>
      <c r="D279" s="227"/>
      <c r="E279" s="228">
        <v>49.43</v>
      </c>
      <c r="F279" s="223"/>
      <c r="G279" s="223"/>
      <c r="H279" s="223"/>
      <c r="I279" s="223"/>
      <c r="J279" s="223"/>
      <c r="K279" s="223"/>
      <c r="L279" s="223"/>
      <c r="M279" s="223"/>
      <c r="N279" s="222"/>
      <c r="O279" s="222"/>
      <c r="P279" s="222"/>
      <c r="Q279" s="222"/>
      <c r="R279" s="223"/>
      <c r="S279" s="223"/>
      <c r="T279" s="223"/>
      <c r="U279" s="223"/>
      <c r="V279" s="223"/>
      <c r="W279" s="223"/>
      <c r="X279" s="223"/>
      <c r="Y279" s="223"/>
      <c r="Z279" s="213"/>
      <c r="AA279" s="213"/>
      <c r="AB279" s="213"/>
      <c r="AC279" s="213"/>
      <c r="AD279" s="213"/>
      <c r="AE279" s="213"/>
      <c r="AF279" s="213"/>
      <c r="AG279" s="213" t="s">
        <v>136</v>
      </c>
      <c r="AH279" s="213">
        <v>5</v>
      </c>
      <c r="AI279" s="213"/>
      <c r="AJ279" s="213"/>
      <c r="AK279" s="213"/>
      <c r="AL279" s="213"/>
      <c r="AM279" s="213"/>
      <c r="AN279" s="213"/>
      <c r="AO279" s="213"/>
      <c r="AP279" s="213"/>
      <c r="AQ279" s="213"/>
      <c r="AR279" s="213"/>
      <c r="AS279" s="213"/>
      <c r="AT279" s="213"/>
      <c r="AU279" s="213"/>
      <c r="AV279" s="213"/>
      <c r="AW279" s="213"/>
      <c r="AX279" s="213"/>
      <c r="AY279" s="213"/>
      <c r="AZ279" s="213"/>
      <c r="BA279" s="213"/>
      <c r="BB279" s="213"/>
      <c r="BC279" s="213"/>
      <c r="BD279" s="213"/>
      <c r="BE279" s="213"/>
      <c r="BF279" s="213"/>
      <c r="BG279" s="213"/>
      <c r="BH279" s="213"/>
    </row>
    <row r="280" spans="1:60" outlineLevel="1" x14ac:dyDescent="0.2">
      <c r="A280" s="237">
        <v>65</v>
      </c>
      <c r="B280" s="238" t="s">
        <v>463</v>
      </c>
      <c r="C280" s="256" t="s">
        <v>464</v>
      </c>
      <c r="D280" s="239" t="s">
        <v>221</v>
      </c>
      <c r="E280" s="240">
        <v>28.545829999999999</v>
      </c>
      <c r="F280" s="241"/>
      <c r="G280" s="242">
        <f>ROUND(E280*F280,2)</f>
        <v>0</v>
      </c>
      <c r="H280" s="241"/>
      <c r="I280" s="242">
        <f>ROUND(E280*H280,2)</f>
        <v>0</v>
      </c>
      <c r="J280" s="241"/>
      <c r="K280" s="242">
        <f>ROUND(E280*J280,2)</f>
        <v>0</v>
      </c>
      <c r="L280" s="242">
        <v>21</v>
      </c>
      <c r="M280" s="242">
        <f>G280*(1+L280/100)</f>
        <v>0</v>
      </c>
      <c r="N280" s="240">
        <v>1E-3</v>
      </c>
      <c r="O280" s="240">
        <f>ROUND(E280*N280,2)</f>
        <v>0.03</v>
      </c>
      <c r="P280" s="240">
        <v>0</v>
      </c>
      <c r="Q280" s="240">
        <f>ROUND(E280*P280,2)</f>
        <v>0</v>
      </c>
      <c r="R280" s="242"/>
      <c r="S280" s="242" t="s">
        <v>312</v>
      </c>
      <c r="T280" s="243" t="s">
        <v>174</v>
      </c>
      <c r="U280" s="223">
        <v>0</v>
      </c>
      <c r="V280" s="223">
        <f>ROUND(E280*U280,2)</f>
        <v>0</v>
      </c>
      <c r="W280" s="223"/>
      <c r="X280" s="223" t="s">
        <v>223</v>
      </c>
      <c r="Y280" s="223" t="s">
        <v>129</v>
      </c>
      <c r="Z280" s="213"/>
      <c r="AA280" s="213"/>
      <c r="AB280" s="213"/>
      <c r="AC280" s="213"/>
      <c r="AD280" s="213"/>
      <c r="AE280" s="213"/>
      <c r="AF280" s="213"/>
      <c r="AG280" s="213" t="s">
        <v>313</v>
      </c>
      <c r="AH280" s="213"/>
      <c r="AI280" s="213"/>
      <c r="AJ280" s="213"/>
      <c r="AK280" s="213"/>
      <c r="AL280" s="213"/>
      <c r="AM280" s="213"/>
      <c r="AN280" s="213"/>
      <c r="AO280" s="213"/>
      <c r="AP280" s="213"/>
      <c r="AQ280" s="213"/>
      <c r="AR280" s="213"/>
      <c r="AS280" s="213"/>
      <c r="AT280" s="213"/>
      <c r="AU280" s="213"/>
      <c r="AV280" s="213"/>
      <c r="AW280" s="213"/>
      <c r="AX280" s="213"/>
      <c r="AY280" s="213"/>
      <c r="AZ280" s="213"/>
      <c r="BA280" s="213"/>
      <c r="BB280" s="213"/>
      <c r="BC280" s="213"/>
      <c r="BD280" s="213"/>
      <c r="BE280" s="213"/>
      <c r="BF280" s="213"/>
      <c r="BG280" s="213"/>
      <c r="BH280" s="213"/>
    </row>
    <row r="281" spans="1:60" outlineLevel="2" x14ac:dyDescent="0.2">
      <c r="A281" s="220"/>
      <c r="B281" s="221"/>
      <c r="C281" s="260" t="s">
        <v>465</v>
      </c>
      <c r="D281" s="247"/>
      <c r="E281" s="247"/>
      <c r="F281" s="247"/>
      <c r="G281" s="247"/>
      <c r="H281" s="223"/>
      <c r="I281" s="223"/>
      <c r="J281" s="223"/>
      <c r="K281" s="223"/>
      <c r="L281" s="223"/>
      <c r="M281" s="223"/>
      <c r="N281" s="222"/>
      <c r="O281" s="222"/>
      <c r="P281" s="222"/>
      <c r="Q281" s="222"/>
      <c r="R281" s="223"/>
      <c r="S281" s="223"/>
      <c r="T281" s="223"/>
      <c r="U281" s="223"/>
      <c r="V281" s="223"/>
      <c r="W281" s="223"/>
      <c r="X281" s="223"/>
      <c r="Y281" s="223"/>
      <c r="Z281" s="213"/>
      <c r="AA281" s="213"/>
      <c r="AB281" s="213"/>
      <c r="AC281" s="213"/>
      <c r="AD281" s="213"/>
      <c r="AE281" s="213"/>
      <c r="AF281" s="213"/>
      <c r="AG281" s="213" t="s">
        <v>134</v>
      </c>
      <c r="AH281" s="213"/>
      <c r="AI281" s="213"/>
      <c r="AJ281" s="213"/>
      <c r="AK281" s="213"/>
      <c r="AL281" s="213"/>
      <c r="AM281" s="213"/>
      <c r="AN281" s="213"/>
      <c r="AO281" s="213"/>
      <c r="AP281" s="213"/>
      <c r="AQ281" s="213"/>
      <c r="AR281" s="213"/>
      <c r="AS281" s="213"/>
      <c r="AT281" s="213"/>
      <c r="AU281" s="213"/>
      <c r="AV281" s="213"/>
      <c r="AW281" s="213"/>
      <c r="AX281" s="213"/>
      <c r="AY281" s="213"/>
      <c r="AZ281" s="213"/>
      <c r="BA281" s="244" t="str">
        <f>C281</f>
        <v>"Výše uvedená položka vymezuje požadovaný standard, zadavatel umožňuje i jiné technicky a kvalitativně srovnatelné řešení".</v>
      </c>
      <c r="BB281" s="213"/>
      <c r="BC281" s="213"/>
      <c r="BD281" s="213"/>
      <c r="BE281" s="213"/>
      <c r="BF281" s="213"/>
      <c r="BG281" s="213"/>
      <c r="BH281" s="213"/>
    </row>
    <row r="282" spans="1:60" outlineLevel="2" x14ac:dyDescent="0.2">
      <c r="A282" s="220"/>
      <c r="B282" s="221"/>
      <c r="C282" s="259" t="s">
        <v>466</v>
      </c>
      <c r="D282" s="227"/>
      <c r="E282" s="228">
        <v>28.545829999999999</v>
      </c>
      <c r="F282" s="223"/>
      <c r="G282" s="223"/>
      <c r="H282" s="223"/>
      <c r="I282" s="223"/>
      <c r="J282" s="223"/>
      <c r="K282" s="223"/>
      <c r="L282" s="223"/>
      <c r="M282" s="223"/>
      <c r="N282" s="222"/>
      <c r="O282" s="222"/>
      <c r="P282" s="222"/>
      <c r="Q282" s="222"/>
      <c r="R282" s="223"/>
      <c r="S282" s="223"/>
      <c r="T282" s="223"/>
      <c r="U282" s="223"/>
      <c r="V282" s="223"/>
      <c r="W282" s="223"/>
      <c r="X282" s="223"/>
      <c r="Y282" s="223"/>
      <c r="Z282" s="213"/>
      <c r="AA282" s="213"/>
      <c r="AB282" s="213"/>
      <c r="AC282" s="213"/>
      <c r="AD282" s="213"/>
      <c r="AE282" s="213"/>
      <c r="AF282" s="213"/>
      <c r="AG282" s="213" t="s">
        <v>136</v>
      </c>
      <c r="AH282" s="213">
        <v>0</v>
      </c>
      <c r="AI282" s="213"/>
      <c r="AJ282" s="213"/>
      <c r="AK282" s="213"/>
      <c r="AL282" s="213"/>
      <c r="AM282" s="213"/>
      <c r="AN282" s="213"/>
      <c r="AO282" s="213"/>
      <c r="AP282" s="213"/>
      <c r="AQ282" s="213"/>
      <c r="AR282" s="213"/>
      <c r="AS282" s="213"/>
      <c r="AT282" s="213"/>
      <c r="AU282" s="213"/>
      <c r="AV282" s="213"/>
      <c r="AW282" s="213"/>
      <c r="AX282" s="213"/>
      <c r="AY282" s="213"/>
      <c r="AZ282" s="213"/>
      <c r="BA282" s="213"/>
      <c r="BB282" s="213"/>
      <c r="BC282" s="213"/>
      <c r="BD282" s="213"/>
      <c r="BE282" s="213"/>
      <c r="BF282" s="213"/>
      <c r="BG282" s="213"/>
      <c r="BH282" s="213"/>
    </row>
    <row r="283" spans="1:60" outlineLevel="1" x14ac:dyDescent="0.2">
      <c r="A283" s="237">
        <v>66</v>
      </c>
      <c r="B283" s="238" t="s">
        <v>467</v>
      </c>
      <c r="C283" s="256" t="s">
        <v>468</v>
      </c>
      <c r="D283" s="239" t="s">
        <v>221</v>
      </c>
      <c r="E283" s="240">
        <v>7.7852300000000003</v>
      </c>
      <c r="F283" s="241"/>
      <c r="G283" s="242">
        <f>ROUND(E283*F283,2)</f>
        <v>0</v>
      </c>
      <c r="H283" s="241"/>
      <c r="I283" s="242">
        <f>ROUND(E283*H283,2)</f>
        <v>0</v>
      </c>
      <c r="J283" s="241"/>
      <c r="K283" s="242">
        <f>ROUND(E283*J283,2)</f>
        <v>0</v>
      </c>
      <c r="L283" s="242">
        <v>21</v>
      </c>
      <c r="M283" s="242">
        <f>G283*(1+L283/100)</f>
        <v>0</v>
      </c>
      <c r="N283" s="240">
        <v>1E-3</v>
      </c>
      <c r="O283" s="240">
        <f>ROUND(E283*N283,2)</f>
        <v>0.01</v>
      </c>
      <c r="P283" s="240">
        <v>0</v>
      </c>
      <c r="Q283" s="240">
        <f>ROUND(E283*P283,2)</f>
        <v>0</v>
      </c>
      <c r="R283" s="242"/>
      <c r="S283" s="242" t="s">
        <v>312</v>
      </c>
      <c r="T283" s="243" t="s">
        <v>174</v>
      </c>
      <c r="U283" s="223">
        <v>0</v>
      </c>
      <c r="V283" s="223">
        <f>ROUND(E283*U283,2)</f>
        <v>0</v>
      </c>
      <c r="W283" s="223"/>
      <c r="X283" s="223" t="s">
        <v>223</v>
      </c>
      <c r="Y283" s="223" t="s">
        <v>129</v>
      </c>
      <c r="Z283" s="213"/>
      <c r="AA283" s="213"/>
      <c r="AB283" s="213"/>
      <c r="AC283" s="213"/>
      <c r="AD283" s="213"/>
      <c r="AE283" s="213"/>
      <c r="AF283" s="213"/>
      <c r="AG283" s="213" t="s">
        <v>313</v>
      </c>
      <c r="AH283" s="213"/>
      <c r="AI283" s="213"/>
      <c r="AJ283" s="213"/>
      <c r="AK283" s="213"/>
      <c r="AL283" s="213"/>
      <c r="AM283" s="213"/>
      <c r="AN283" s="213"/>
      <c r="AO283" s="213"/>
      <c r="AP283" s="213"/>
      <c r="AQ283" s="213"/>
      <c r="AR283" s="213"/>
      <c r="AS283" s="213"/>
      <c r="AT283" s="213"/>
      <c r="AU283" s="213"/>
      <c r="AV283" s="213"/>
      <c r="AW283" s="213"/>
      <c r="AX283" s="213"/>
      <c r="AY283" s="213"/>
      <c r="AZ283" s="213"/>
      <c r="BA283" s="213"/>
      <c r="BB283" s="213"/>
      <c r="BC283" s="213"/>
      <c r="BD283" s="213"/>
      <c r="BE283" s="213"/>
      <c r="BF283" s="213"/>
      <c r="BG283" s="213"/>
      <c r="BH283" s="213"/>
    </row>
    <row r="284" spans="1:60" outlineLevel="2" x14ac:dyDescent="0.2">
      <c r="A284" s="220"/>
      <c r="B284" s="221"/>
      <c r="C284" s="260" t="s">
        <v>465</v>
      </c>
      <c r="D284" s="247"/>
      <c r="E284" s="247"/>
      <c r="F284" s="247"/>
      <c r="G284" s="247"/>
      <c r="H284" s="223"/>
      <c r="I284" s="223"/>
      <c r="J284" s="223"/>
      <c r="K284" s="223"/>
      <c r="L284" s="223"/>
      <c r="M284" s="223"/>
      <c r="N284" s="222"/>
      <c r="O284" s="222"/>
      <c r="P284" s="222"/>
      <c r="Q284" s="222"/>
      <c r="R284" s="223"/>
      <c r="S284" s="223"/>
      <c r="T284" s="223"/>
      <c r="U284" s="223"/>
      <c r="V284" s="223"/>
      <c r="W284" s="223"/>
      <c r="X284" s="223"/>
      <c r="Y284" s="223"/>
      <c r="Z284" s="213"/>
      <c r="AA284" s="213"/>
      <c r="AB284" s="213"/>
      <c r="AC284" s="213"/>
      <c r="AD284" s="213"/>
      <c r="AE284" s="213"/>
      <c r="AF284" s="213"/>
      <c r="AG284" s="213" t="s">
        <v>134</v>
      </c>
      <c r="AH284" s="213"/>
      <c r="AI284" s="213"/>
      <c r="AJ284" s="213"/>
      <c r="AK284" s="213"/>
      <c r="AL284" s="213"/>
      <c r="AM284" s="213"/>
      <c r="AN284" s="213"/>
      <c r="AO284" s="213"/>
      <c r="AP284" s="213"/>
      <c r="AQ284" s="213"/>
      <c r="AR284" s="213"/>
      <c r="AS284" s="213"/>
      <c r="AT284" s="213"/>
      <c r="AU284" s="213"/>
      <c r="AV284" s="213"/>
      <c r="AW284" s="213"/>
      <c r="AX284" s="213"/>
      <c r="AY284" s="213"/>
      <c r="AZ284" s="213"/>
      <c r="BA284" s="244" t="str">
        <f>C284</f>
        <v>"Výše uvedená položka vymezuje požadovaný standard, zadavatel umožňuje i jiné technicky a kvalitativně srovnatelné řešení".</v>
      </c>
      <c r="BB284" s="213"/>
      <c r="BC284" s="213"/>
      <c r="BD284" s="213"/>
      <c r="BE284" s="213"/>
      <c r="BF284" s="213"/>
      <c r="BG284" s="213"/>
      <c r="BH284" s="213"/>
    </row>
    <row r="285" spans="1:60" outlineLevel="2" x14ac:dyDescent="0.2">
      <c r="A285" s="220"/>
      <c r="B285" s="221"/>
      <c r="C285" s="259" t="s">
        <v>469</v>
      </c>
      <c r="D285" s="227"/>
      <c r="E285" s="228">
        <v>7.7852300000000003</v>
      </c>
      <c r="F285" s="223"/>
      <c r="G285" s="223"/>
      <c r="H285" s="223"/>
      <c r="I285" s="223"/>
      <c r="J285" s="223"/>
      <c r="K285" s="223"/>
      <c r="L285" s="223"/>
      <c r="M285" s="223"/>
      <c r="N285" s="222"/>
      <c r="O285" s="222"/>
      <c r="P285" s="222"/>
      <c r="Q285" s="222"/>
      <c r="R285" s="223"/>
      <c r="S285" s="223"/>
      <c r="T285" s="223"/>
      <c r="U285" s="223"/>
      <c r="V285" s="223"/>
      <c r="W285" s="223"/>
      <c r="X285" s="223"/>
      <c r="Y285" s="223"/>
      <c r="Z285" s="213"/>
      <c r="AA285" s="213"/>
      <c r="AB285" s="213"/>
      <c r="AC285" s="213"/>
      <c r="AD285" s="213"/>
      <c r="AE285" s="213"/>
      <c r="AF285" s="213"/>
      <c r="AG285" s="213" t="s">
        <v>136</v>
      </c>
      <c r="AH285" s="213">
        <v>0</v>
      </c>
      <c r="AI285" s="213"/>
      <c r="AJ285" s="213"/>
      <c r="AK285" s="213"/>
      <c r="AL285" s="213"/>
      <c r="AM285" s="213"/>
      <c r="AN285" s="213"/>
      <c r="AO285" s="213"/>
      <c r="AP285" s="213"/>
      <c r="AQ285" s="213"/>
      <c r="AR285" s="213"/>
      <c r="AS285" s="213"/>
      <c r="AT285" s="213"/>
      <c r="AU285" s="213"/>
      <c r="AV285" s="213"/>
      <c r="AW285" s="213"/>
      <c r="AX285" s="213"/>
      <c r="AY285" s="213"/>
      <c r="AZ285" s="213"/>
      <c r="BA285" s="213"/>
      <c r="BB285" s="213"/>
      <c r="BC285" s="213"/>
      <c r="BD285" s="213"/>
      <c r="BE285" s="213"/>
      <c r="BF285" s="213"/>
      <c r="BG285" s="213"/>
      <c r="BH285" s="213"/>
    </row>
    <row r="286" spans="1:60" ht="22.5" outlineLevel="1" x14ac:dyDescent="0.2">
      <c r="A286" s="237">
        <v>67</v>
      </c>
      <c r="B286" s="238" t="s">
        <v>470</v>
      </c>
      <c r="C286" s="256" t="s">
        <v>471</v>
      </c>
      <c r="D286" s="239" t="s">
        <v>191</v>
      </c>
      <c r="E286" s="240">
        <v>59.316000000000003</v>
      </c>
      <c r="F286" s="241"/>
      <c r="G286" s="242">
        <f>ROUND(E286*F286,2)</f>
        <v>0</v>
      </c>
      <c r="H286" s="241"/>
      <c r="I286" s="242">
        <f>ROUND(E286*H286,2)</f>
        <v>0</v>
      </c>
      <c r="J286" s="241"/>
      <c r="K286" s="242">
        <f>ROUND(E286*J286,2)</f>
        <v>0</v>
      </c>
      <c r="L286" s="242">
        <v>21</v>
      </c>
      <c r="M286" s="242">
        <f>G286*(1+L286/100)</f>
        <v>0</v>
      </c>
      <c r="N286" s="240">
        <v>2.9999999999999997E-4</v>
      </c>
      <c r="O286" s="240">
        <f>ROUND(E286*N286,2)</f>
        <v>0.02</v>
      </c>
      <c r="P286" s="240">
        <v>0</v>
      </c>
      <c r="Q286" s="240">
        <f>ROUND(E286*P286,2)</f>
        <v>0</v>
      </c>
      <c r="R286" s="242" t="s">
        <v>222</v>
      </c>
      <c r="S286" s="242" t="s">
        <v>127</v>
      </c>
      <c r="T286" s="243" t="s">
        <v>127</v>
      </c>
      <c r="U286" s="223">
        <v>0</v>
      </c>
      <c r="V286" s="223">
        <f>ROUND(E286*U286,2)</f>
        <v>0</v>
      </c>
      <c r="W286" s="223"/>
      <c r="X286" s="223" t="s">
        <v>223</v>
      </c>
      <c r="Y286" s="223" t="s">
        <v>129</v>
      </c>
      <c r="Z286" s="213"/>
      <c r="AA286" s="213"/>
      <c r="AB286" s="213"/>
      <c r="AC286" s="213"/>
      <c r="AD286" s="213"/>
      <c r="AE286" s="213"/>
      <c r="AF286" s="213"/>
      <c r="AG286" s="213" t="s">
        <v>313</v>
      </c>
      <c r="AH286" s="213"/>
      <c r="AI286" s="213"/>
      <c r="AJ286" s="213"/>
      <c r="AK286" s="213"/>
      <c r="AL286" s="213"/>
      <c r="AM286" s="213"/>
      <c r="AN286" s="213"/>
      <c r="AO286" s="213"/>
      <c r="AP286" s="213"/>
      <c r="AQ286" s="213"/>
      <c r="AR286" s="213"/>
      <c r="AS286" s="213"/>
      <c r="AT286" s="213"/>
      <c r="AU286" s="213"/>
      <c r="AV286" s="213"/>
      <c r="AW286" s="213"/>
      <c r="AX286" s="213"/>
      <c r="AY286" s="213"/>
      <c r="AZ286" s="213"/>
      <c r="BA286" s="213"/>
      <c r="BB286" s="213"/>
      <c r="BC286" s="213"/>
      <c r="BD286" s="213"/>
      <c r="BE286" s="213"/>
      <c r="BF286" s="213"/>
      <c r="BG286" s="213"/>
      <c r="BH286" s="213"/>
    </row>
    <row r="287" spans="1:60" outlineLevel="2" x14ac:dyDescent="0.2">
      <c r="A287" s="220"/>
      <c r="B287" s="221"/>
      <c r="C287" s="259" t="s">
        <v>472</v>
      </c>
      <c r="D287" s="227"/>
      <c r="E287" s="228">
        <v>59.316000000000003</v>
      </c>
      <c r="F287" s="223"/>
      <c r="G287" s="223"/>
      <c r="H287" s="223"/>
      <c r="I287" s="223"/>
      <c r="J287" s="223"/>
      <c r="K287" s="223"/>
      <c r="L287" s="223"/>
      <c r="M287" s="223"/>
      <c r="N287" s="222"/>
      <c r="O287" s="222"/>
      <c r="P287" s="222"/>
      <c r="Q287" s="222"/>
      <c r="R287" s="223"/>
      <c r="S287" s="223"/>
      <c r="T287" s="223"/>
      <c r="U287" s="223"/>
      <c r="V287" s="223"/>
      <c r="W287" s="223"/>
      <c r="X287" s="223"/>
      <c r="Y287" s="223"/>
      <c r="Z287" s="213"/>
      <c r="AA287" s="213"/>
      <c r="AB287" s="213"/>
      <c r="AC287" s="213"/>
      <c r="AD287" s="213"/>
      <c r="AE287" s="213"/>
      <c r="AF287" s="213"/>
      <c r="AG287" s="213" t="s">
        <v>136</v>
      </c>
      <c r="AH287" s="213">
        <v>5</v>
      </c>
      <c r="AI287" s="213"/>
      <c r="AJ287" s="213"/>
      <c r="AK287" s="213"/>
      <c r="AL287" s="213"/>
      <c r="AM287" s="213"/>
      <c r="AN287" s="213"/>
      <c r="AO287" s="213"/>
      <c r="AP287" s="213"/>
      <c r="AQ287" s="213"/>
      <c r="AR287" s="213"/>
      <c r="AS287" s="213"/>
      <c r="AT287" s="213"/>
      <c r="AU287" s="213"/>
      <c r="AV287" s="213"/>
      <c r="AW287" s="213"/>
      <c r="AX287" s="213"/>
      <c r="AY287" s="213"/>
      <c r="AZ287" s="213"/>
      <c r="BA287" s="213"/>
      <c r="BB287" s="213"/>
      <c r="BC287" s="213"/>
      <c r="BD287" s="213"/>
      <c r="BE287" s="213"/>
      <c r="BF287" s="213"/>
      <c r="BG287" s="213"/>
      <c r="BH287" s="213"/>
    </row>
    <row r="288" spans="1:60" outlineLevel="1" x14ac:dyDescent="0.2">
      <c r="A288" s="237">
        <v>68</v>
      </c>
      <c r="B288" s="238" t="s">
        <v>473</v>
      </c>
      <c r="C288" s="256" t="s">
        <v>474</v>
      </c>
      <c r="D288" s="239" t="s">
        <v>208</v>
      </c>
      <c r="E288" s="240">
        <v>7.9339999999999994E-2</v>
      </c>
      <c r="F288" s="241"/>
      <c r="G288" s="242">
        <f>ROUND(E288*F288,2)</f>
        <v>0</v>
      </c>
      <c r="H288" s="241"/>
      <c r="I288" s="242">
        <f>ROUND(E288*H288,2)</f>
        <v>0</v>
      </c>
      <c r="J288" s="241"/>
      <c r="K288" s="242">
        <f>ROUND(E288*J288,2)</f>
        <v>0</v>
      </c>
      <c r="L288" s="242">
        <v>21</v>
      </c>
      <c r="M288" s="242">
        <f>G288*(1+L288/100)</f>
        <v>0</v>
      </c>
      <c r="N288" s="240">
        <v>0</v>
      </c>
      <c r="O288" s="240">
        <f>ROUND(E288*N288,2)</f>
        <v>0</v>
      </c>
      <c r="P288" s="240">
        <v>0</v>
      </c>
      <c r="Q288" s="240">
        <f>ROUND(E288*P288,2)</f>
        <v>0</v>
      </c>
      <c r="R288" s="242" t="s">
        <v>451</v>
      </c>
      <c r="S288" s="242" t="s">
        <v>127</v>
      </c>
      <c r="T288" s="243" t="s">
        <v>127</v>
      </c>
      <c r="U288" s="223">
        <v>1.5669999999999999</v>
      </c>
      <c r="V288" s="223">
        <f>ROUND(E288*U288,2)</f>
        <v>0.12</v>
      </c>
      <c r="W288" s="223"/>
      <c r="X288" s="223" t="s">
        <v>445</v>
      </c>
      <c r="Y288" s="223" t="s">
        <v>129</v>
      </c>
      <c r="Z288" s="213"/>
      <c r="AA288" s="213"/>
      <c r="AB288" s="213"/>
      <c r="AC288" s="213"/>
      <c r="AD288" s="213"/>
      <c r="AE288" s="213"/>
      <c r="AF288" s="213"/>
      <c r="AG288" s="213" t="s">
        <v>446</v>
      </c>
      <c r="AH288" s="213"/>
      <c r="AI288" s="213"/>
      <c r="AJ288" s="213"/>
      <c r="AK288" s="213"/>
      <c r="AL288" s="213"/>
      <c r="AM288" s="213"/>
      <c r="AN288" s="213"/>
      <c r="AO288" s="213"/>
      <c r="AP288" s="213"/>
      <c r="AQ288" s="213"/>
      <c r="AR288" s="213"/>
      <c r="AS288" s="213"/>
      <c r="AT288" s="213"/>
      <c r="AU288" s="213"/>
      <c r="AV288" s="213"/>
      <c r="AW288" s="213"/>
      <c r="AX288" s="213"/>
      <c r="AY288" s="213"/>
      <c r="AZ288" s="213"/>
      <c r="BA288" s="213"/>
      <c r="BB288" s="213"/>
      <c r="BC288" s="213"/>
      <c r="BD288" s="213"/>
      <c r="BE288" s="213"/>
      <c r="BF288" s="213"/>
      <c r="BG288" s="213"/>
      <c r="BH288" s="213"/>
    </row>
    <row r="289" spans="1:60" outlineLevel="2" x14ac:dyDescent="0.2">
      <c r="A289" s="220"/>
      <c r="B289" s="221"/>
      <c r="C289" s="257" t="s">
        <v>475</v>
      </c>
      <c r="D289" s="245"/>
      <c r="E289" s="245"/>
      <c r="F289" s="245"/>
      <c r="G289" s="245"/>
      <c r="H289" s="223"/>
      <c r="I289" s="223"/>
      <c r="J289" s="223"/>
      <c r="K289" s="223"/>
      <c r="L289" s="223"/>
      <c r="M289" s="223"/>
      <c r="N289" s="222"/>
      <c r="O289" s="222"/>
      <c r="P289" s="222"/>
      <c r="Q289" s="222"/>
      <c r="R289" s="223"/>
      <c r="S289" s="223"/>
      <c r="T289" s="223"/>
      <c r="U289" s="223"/>
      <c r="V289" s="223"/>
      <c r="W289" s="223"/>
      <c r="X289" s="223"/>
      <c r="Y289" s="223"/>
      <c r="Z289" s="213"/>
      <c r="AA289" s="213"/>
      <c r="AB289" s="213"/>
      <c r="AC289" s="213"/>
      <c r="AD289" s="213"/>
      <c r="AE289" s="213"/>
      <c r="AF289" s="213"/>
      <c r="AG289" s="213" t="s">
        <v>132</v>
      </c>
      <c r="AH289" s="213"/>
      <c r="AI289" s="213"/>
      <c r="AJ289" s="213"/>
      <c r="AK289" s="213"/>
      <c r="AL289" s="213"/>
      <c r="AM289" s="213"/>
      <c r="AN289" s="213"/>
      <c r="AO289" s="213"/>
      <c r="AP289" s="213"/>
      <c r="AQ289" s="213"/>
      <c r="AR289" s="213"/>
      <c r="AS289" s="213"/>
      <c r="AT289" s="213"/>
      <c r="AU289" s="213"/>
      <c r="AV289" s="213"/>
      <c r="AW289" s="213"/>
      <c r="AX289" s="213"/>
      <c r="AY289" s="213"/>
      <c r="AZ289" s="213"/>
      <c r="BA289" s="213"/>
      <c r="BB289" s="213"/>
      <c r="BC289" s="213"/>
      <c r="BD289" s="213"/>
      <c r="BE289" s="213"/>
      <c r="BF289" s="213"/>
      <c r="BG289" s="213"/>
      <c r="BH289" s="213"/>
    </row>
    <row r="290" spans="1:60" x14ac:dyDescent="0.2">
      <c r="A290" s="230" t="s">
        <v>121</v>
      </c>
      <c r="B290" s="231" t="s">
        <v>88</v>
      </c>
      <c r="C290" s="255" t="s">
        <v>89</v>
      </c>
      <c r="D290" s="232"/>
      <c r="E290" s="233"/>
      <c r="F290" s="234"/>
      <c r="G290" s="234">
        <f>SUMIF(AG291:AG292,"&lt;&gt;NOR",G291:G292)</f>
        <v>0</v>
      </c>
      <c r="H290" s="234"/>
      <c r="I290" s="234">
        <f>SUM(I291:I292)</f>
        <v>0</v>
      </c>
      <c r="J290" s="234"/>
      <c r="K290" s="234">
        <f>SUM(K291:K292)</f>
        <v>0</v>
      </c>
      <c r="L290" s="234"/>
      <c r="M290" s="234">
        <f>SUM(M291:M292)</f>
        <v>0</v>
      </c>
      <c r="N290" s="233"/>
      <c r="O290" s="233">
        <f>SUM(O291:O292)</f>
        <v>0</v>
      </c>
      <c r="P290" s="233"/>
      <c r="Q290" s="233">
        <f>SUM(Q291:Q292)</f>
        <v>0</v>
      </c>
      <c r="R290" s="234"/>
      <c r="S290" s="234"/>
      <c r="T290" s="235"/>
      <c r="U290" s="229"/>
      <c r="V290" s="229">
        <f>SUM(V291:V292)</f>
        <v>0</v>
      </c>
      <c r="W290" s="229"/>
      <c r="X290" s="229"/>
      <c r="Y290" s="229"/>
      <c r="AG290" t="s">
        <v>122</v>
      </c>
    </row>
    <row r="291" spans="1:60" outlineLevel="1" x14ac:dyDescent="0.2">
      <c r="A291" s="237">
        <v>69</v>
      </c>
      <c r="B291" s="238" t="s">
        <v>476</v>
      </c>
      <c r="C291" s="256" t="s">
        <v>477</v>
      </c>
      <c r="D291" s="239" t="s">
        <v>290</v>
      </c>
      <c r="E291" s="240">
        <v>2</v>
      </c>
      <c r="F291" s="241"/>
      <c r="G291" s="242">
        <f>ROUND(E291*F291,2)</f>
        <v>0</v>
      </c>
      <c r="H291" s="241"/>
      <c r="I291" s="242">
        <f>ROUND(E291*H291,2)</f>
        <v>0</v>
      </c>
      <c r="J291" s="241"/>
      <c r="K291" s="242">
        <f>ROUND(E291*J291,2)</f>
        <v>0</v>
      </c>
      <c r="L291" s="242">
        <v>21</v>
      </c>
      <c r="M291" s="242">
        <f>G291*(1+L291/100)</f>
        <v>0</v>
      </c>
      <c r="N291" s="240">
        <v>0</v>
      </c>
      <c r="O291" s="240">
        <f>ROUND(E291*N291,2)</f>
        <v>0</v>
      </c>
      <c r="P291" s="240">
        <v>0</v>
      </c>
      <c r="Q291" s="240">
        <f>ROUND(E291*P291,2)</f>
        <v>0</v>
      </c>
      <c r="R291" s="242"/>
      <c r="S291" s="242" t="s">
        <v>127</v>
      </c>
      <c r="T291" s="243" t="s">
        <v>174</v>
      </c>
      <c r="U291" s="223">
        <v>0</v>
      </c>
      <c r="V291" s="223">
        <f>ROUND(E291*U291,2)</f>
        <v>0</v>
      </c>
      <c r="W291" s="223"/>
      <c r="X291" s="223" t="s">
        <v>213</v>
      </c>
      <c r="Y291" s="223" t="s">
        <v>129</v>
      </c>
      <c r="Z291" s="213"/>
      <c r="AA291" s="213"/>
      <c r="AB291" s="213"/>
      <c r="AC291" s="213"/>
      <c r="AD291" s="213"/>
      <c r="AE291" s="213"/>
      <c r="AF291" s="213"/>
      <c r="AG291" s="213" t="s">
        <v>214</v>
      </c>
      <c r="AH291" s="213"/>
      <c r="AI291" s="213"/>
      <c r="AJ291" s="213"/>
      <c r="AK291" s="213"/>
      <c r="AL291" s="213"/>
      <c r="AM291" s="213"/>
      <c r="AN291" s="213"/>
      <c r="AO291" s="213"/>
      <c r="AP291" s="213"/>
      <c r="AQ291" s="213"/>
      <c r="AR291" s="213"/>
      <c r="AS291" s="213"/>
      <c r="AT291" s="213"/>
      <c r="AU291" s="213"/>
      <c r="AV291" s="213"/>
      <c r="AW291" s="213"/>
      <c r="AX291" s="213"/>
      <c r="AY291" s="213"/>
      <c r="AZ291" s="213"/>
      <c r="BA291" s="213"/>
      <c r="BB291" s="213"/>
      <c r="BC291" s="213"/>
      <c r="BD291" s="213"/>
      <c r="BE291" s="213"/>
      <c r="BF291" s="213"/>
      <c r="BG291" s="213"/>
      <c r="BH291" s="213"/>
    </row>
    <row r="292" spans="1:60" outlineLevel="2" x14ac:dyDescent="0.2">
      <c r="A292" s="220"/>
      <c r="B292" s="221"/>
      <c r="C292" s="259" t="s">
        <v>478</v>
      </c>
      <c r="D292" s="227"/>
      <c r="E292" s="228">
        <v>2</v>
      </c>
      <c r="F292" s="223"/>
      <c r="G292" s="223"/>
      <c r="H292" s="223"/>
      <c r="I292" s="223"/>
      <c r="J292" s="223"/>
      <c r="K292" s="223"/>
      <c r="L292" s="223"/>
      <c r="M292" s="223"/>
      <c r="N292" s="222"/>
      <c r="O292" s="222"/>
      <c r="P292" s="222"/>
      <c r="Q292" s="222"/>
      <c r="R292" s="223"/>
      <c r="S292" s="223"/>
      <c r="T292" s="223"/>
      <c r="U292" s="223"/>
      <c r="V292" s="223"/>
      <c r="W292" s="223"/>
      <c r="X292" s="223"/>
      <c r="Y292" s="223"/>
      <c r="Z292" s="213"/>
      <c r="AA292" s="213"/>
      <c r="AB292" s="213"/>
      <c r="AC292" s="213"/>
      <c r="AD292" s="213"/>
      <c r="AE292" s="213"/>
      <c r="AF292" s="213"/>
      <c r="AG292" s="213" t="s">
        <v>136</v>
      </c>
      <c r="AH292" s="213">
        <v>0</v>
      </c>
      <c r="AI292" s="213"/>
      <c r="AJ292" s="213"/>
      <c r="AK292" s="213"/>
      <c r="AL292" s="213"/>
      <c r="AM292" s="213"/>
      <c r="AN292" s="213"/>
      <c r="AO292" s="213"/>
      <c r="AP292" s="213"/>
      <c r="AQ292" s="213"/>
      <c r="AR292" s="213"/>
      <c r="AS292" s="213"/>
      <c r="AT292" s="213"/>
      <c r="AU292" s="213"/>
      <c r="AV292" s="213"/>
      <c r="AW292" s="213"/>
      <c r="AX292" s="213"/>
      <c r="AY292" s="213"/>
      <c r="AZ292" s="213"/>
      <c r="BA292" s="213"/>
      <c r="BB292" s="213"/>
      <c r="BC292" s="213"/>
      <c r="BD292" s="213"/>
      <c r="BE292" s="213"/>
      <c r="BF292" s="213"/>
      <c r="BG292" s="213"/>
      <c r="BH292" s="213"/>
    </row>
    <row r="293" spans="1:60" x14ac:dyDescent="0.2">
      <c r="A293" s="3"/>
      <c r="B293" s="4"/>
      <c r="C293" s="263"/>
      <c r="D293" s="6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AE293">
        <v>15</v>
      </c>
      <c r="AF293">
        <v>21</v>
      </c>
      <c r="AG293" t="s">
        <v>107</v>
      </c>
    </row>
    <row r="294" spans="1:60" x14ac:dyDescent="0.2">
      <c r="A294" s="216"/>
      <c r="B294" s="217" t="s">
        <v>29</v>
      </c>
      <c r="C294" s="264"/>
      <c r="D294" s="218"/>
      <c r="E294" s="219"/>
      <c r="F294" s="219"/>
      <c r="G294" s="236">
        <f>G8+G85+G157+G187+G237+G246+G253+G262+G266+G270+G290</f>
        <v>0</v>
      </c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AE294">
        <f>SUMIF(L7:L292,AE293,G7:G292)</f>
        <v>0</v>
      </c>
      <c r="AF294">
        <f>SUMIF(L7:L292,AF293,G7:G292)</f>
        <v>0</v>
      </c>
      <c r="AG294" t="s">
        <v>479</v>
      </c>
    </row>
    <row r="295" spans="1:60" x14ac:dyDescent="0.2">
      <c r="C295" s="265"/>
      <c r="D295" s="10"/>
      <c r="AG295" t="s">
        <v>481</v>
      </c>
    </row>
    <row r="296" spans="1:60" x14ac:dyDescent="0.2">
      <c r="D296" s="10"/>
    </row>
    <row r="297" spans="1:60" x14ac:dyDescent="0.2">
      <c r="D297" s="10"/>
    </row>
    <row r="298" spans="1:60" x14ac:dyDescent="0.2">
      <c r="D298" s="10"/>
    </row>
    <row r="299" spans="1:60" x14ac:dyDescent="0.2">
      <c r="D299" s="10"/>
    </row>
    <row r="300" spans="1:60" x14ac:dyDescent="0.2">
      <c r="D300" s="10"/>
    </row>
    <row r="301" spans="1:60" x14ac:dyDescent="0.2">
      <c r="D301" s="10"/>
    </row>
    <row r="302" spans="1:60" x14ac:dyDescent="0.2">
      <c r="D302" s="10"/>
    </row>
    <row r="303" spans="1:60" x14ac:dyDescent="0.2">
      <c r="D303" s="10"/>
    </row>
    <row r="304" spans="1:60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EB11" sheet="1" formatRows="0"/>
  <mergeCells count="86">
    <mergeCell ref="C284:G284"/>
    <mergeCell ref="C289:G289"/>
    <mergeCell ref="C259:G259"/>
    <mergeCell ref="C261:G261"/>
    <mergeCell ref="C264:G264"/>
    <mergeCell ref="C268:G268"/>
    <mergeCell ref="C269:G269"/>
    <mergeCell ref="C281:G281"/>
    <mergeCell ref="C222:G222"/>
    <mergeCell ref="C224:G224"/>
    <mergeCell ref="C233:G233"/>
    <mergeCell ref="C235:G235"/>
    <mergeCell ref="C241:G241"/>
    <mergeCell ref="C244:G244"/>
    <mergeCell ref="C194:G194"/>
    <mergeCell ref="C198:G198"/>
    <mergeCell ref="C201:G201"/>
    <mergeCell ref="C203:G203"/>
    <mergeCell ref="C216:G216"/>
    <mergeCell ref="C218:G218"/>
    <mergeCell ref="C175:G175"/>
    <mergeCell ref="C177:G177"/>
    <mergeCell ref="C184:G184"/>
    <mergeCell ref="C189:G189"/>
    <mergeCell ref="C190:G190"/>
    <mergeCell ref="C193:G193"/>
    <mergeCell ref="C159:G159"/>
    <mergeCell ref="C160:G160"/>
    <mergeCell ref="C162:G162"/>
    <mergeCell ref="C166:G166"/>
    <mergeCell ref="C170:G170"/>
    <mergeCell ref="C173:G173"/>
    <mergeCell ref="C139:G139"/>
    <mergeCell ref="C141:G141"/>
    <mergeCell ref="C143:G143"/>
    <mergeCell ref="C147:G147"/>
    <mergeCell ref="C150:G150"/>
    <mergeCell ref="C153:G153"/>
    <mergeCell ref="C121:G121"/>
    <mergeCell ref="C122:G122"/>
    <mergeCell ref="C126:G126"/>
    <mergeCell ref="C127:G127"/>
    <mergeCell ref="C132:G132"/>
    <mergeCell ref="C136:G136"/>
    <mergeCell ref="C101:G101"/>
    <mergeCell ref="C106:G106"/>
    <mergeCell ref="C107:G107"/>
    <mergeCell ref="C110:G110"/>
    <mergeCell ref="C111:G111"/>
    <mergeCell ref="C116:G116"/>
    <mergeCell ref="C81:G81"/>
    <mergeCell ref="C89:G89"/>
    <mergeCell ref="C90:G90"/>
    <mergeCell ref="C93:G93"/>
    <mergeCell ref="C94:G94"/>
    <mergeCell ref="C99:G99"/>
    <mergeCell ref="C65:G65"/>
    <mergeCell ref="C66:G66"/>
    <mergeCell ref="C69:G69"/>
    <mergeCell ref="C73:G73"/>
    <mergeCell ref="C79:G79"/>
    <mergeCell ref="C80:G80"/>
    <mergeCell ref="C49:G49"/>
    <mergeCell ref="C50:G50"/>
    <mergeCell ref="C51:G51"/>
    <mergeCell ref="C60:G60"/>
    <mergeCell ref="C61:G61"/>
    <mergeCell ref="C62:G62"/>
    <mergeCell ref="C29:G29"/>
    <mergeCell ref="C33:G33"/>
    <mergeCell ref="C34:G34"/>
    <mergeCell ref="C39:G39"/>
    <mergeCell ref="C40:G40"/>
    <mergeCell ref="C44:G44"/>
    <mergeCell ref="C15:G15"/>
    <mergeCell ref="C20:G20"/>
    <mergeCell ref="C23:G23"/>
    <mergeCell ref="C24:G24"/>
    <mergeCell ref="C27:G27"/>
    <mergeCell ref="C28:G28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94</v>
      </c>
      <c r="B1" s="198"/>
      <c r="C1" s="198"/>
      <c r="D1" s="198"/>
      <c r="E1" s="198"/>
      <c r="F1" s="198"/>
      <c r="G1" s="198"/>
      <c r="AG1" t="s">
        <v>95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96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7" t="s">
        <v>96</v>
      </c>
      <c r="AG3" t="s">
        <v>97</v>
      </c>
    </row>
    <row r="4" spans="1:60" ht="24.95" customHeight="1" x14ac:dyDescent="0.2">
      <c r="A4" s="203" t="s">
        <v>9</v>
      </c>
      <c r="B4" s="204" t="s">
        <v>50</v>
      </c>
      <c r="C4" s="205" t="s">
        <v>51</v>
      </c>
      <c r="D4" s="206"/>
      <c r="E4" s="206"/>
      <c r="F4" s="206"/>
      <c r="G4" s="207"/>
      <c r="AG4" t="s">
        <v>98</v>
      </c>
    </row>
    <row r="5" spans="1:60" x14ac:dyDescent="0.2">
      <c r="D5" s="10"/>
    </row>
    <row r="6" spans="1:60" ht="38.25" x14ac:dyDescent="0.2">
      <c r="A6" s="209" t="s">
        <v>99</v>
      </c>
      <c r="B6" s="211" t="s">
        <v>100</v>
      </c>
      <c r="C6" s="211" t="s">
        <v>101</v>
      </c>
      <c r="D6" s="210" t="s">
        <v>102</v>
      </c>
      <c r="E6" s="209" t="s">
        <v>103</v>
      </c>
      <c r="F6" s="208" t="s">
        <v>104</v>
      </c>
      <c r="G6" s="209" t="s">
        <v>29</v>
      </c>
      <c r="H6" s="212" t="s">
        <v>30</v>
      </c>
      <c r="I6" s="212" t="s">
        <v>105</v>
      </c>
      <c r="J6" s="212" t="s">
        <v>31</v>
      </c>
      <c r="K6" s="212" t="s">
        <v>106</v>
      </c>
      <c r="L6" s="212" t="s">
        <v>107</v>
      </c>
      <c r="M6" s="212" t="s">
        <v>108</v>
      </c>
      <c r="N6" s="212" t="s">
        <v>109</v>
      </c>
      <c r="O6" s="212" t="s">
        <v>110</v>
      </c>
      <c r="P6" s="212" t="s">
        <v>111</v>
      </c>
      <c r="Q6" s="212" t="s">
        <v>112</v>
      </c>
      <c r="R6" s="212" t="s">
        <v>113</v>
      </c>
      <c r="S6" s="212" t="s">
        <v>114</v>
      </c>
      <c r="T6" s="212" t="s">
        <v>115</v>
      </c>
      <c r="U6" s="212" t="s">
        <v>116</v>
      </c>
      <c r="V6" s="212" t="s">
        <v>117</v>
      </c>
      <c r="W6" s="212" t="s">
        <v>118</v>
      </c>
      <c r="X6" s="212" t="s">
        <v>119</v>
      </c>
      <c r="Y6" s="212" t="s">
        <v>120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30" t="s">
        <v>121</v>
      </c>
      <c r="B8" s="231" t="s">
        <v>68</v>
      </c>
      <c r="C8" s="255" t="s">
        <v>69</v>
      </c>
      <c r="D8" s="232"/>
      <c r="E8" s="233"/>
      <c r="F8" s="234"/>
      <c r="G8" s="234">
        <f>SUMIF(AG9:AG36,"&lt;&gt;NOR",G9:G36)</f>
        <v>0</v>
      </c>
      <c r="H8" s="234"/>
      <c r="I8" s="234">
        <f>SUM(I9:I36)</f>
        <v>0</v>
      </c>
      <c r="J8" s="234"/>
      <c r="K8" s="234">
        <f>SUM(K9:K36)</f>
        <v>0</v>
      </c>
      <c r="L8" s="234"/>
      <c r="M8" s="234">
        <f>SUM(M9:M36)</f>
        <v>0</v>
      </c>
      <c r="N8" s="233"/>
      <c r="O8" s="233">
        <f>SUM(O9:O36)</f>
        <v>0</v>
      </c>
      <c r="P8" s="233"/>
      <c r="Q8" s="233">
        <f>SUM(Q9:Q36)</f>
        <v>0</v>
      </c>
      <c r="R8" s="234"/>
      <c r="S8" s="234"/>
      <c r="T8" s="235"/>
      <c r="U8" s="229"/>
      <c r="V8" s="229">
        <f>SUM(V9:V36)</f>
        <v>0</v>
      </c>
      <c r="W8" s="229"/>
      <c r="X8" s="229"/>
      <c r="Y8" s="229"/>
      <c r="AG8" t="s">
        <v>122</v>
      </c>
    </row>
    <row r="9" spans="1:60" outlineLevel="1" x14ac:dyDescent="0.2">
      <c r="A9" s="237">
        <v>1</v>
      </c>
      <c r="B9" s="238" t="s">
        <v>482</v>
      </c>
      <c r="C9" s="256" t="s">
        <v>483</v>
      </c>
      <c r="D9" s="239" t="s">
        <v>337</v>
      </c>
      <c r="E9" s="240">
        <v>1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2"/>
      <c r="S9" s="242" t="s">
        <v>127</v>
      </c>
      <c r="T9" s="243" t="s">
        <v>174</v>
      </c>
      <c r="U9" s="223">
        <v>0</v>
      </c>
      <c r="V9" s="223">
        <f>ROUND(E9*U9,2)</f>
        <v>0</v>
      </c>
      <c r="W9" s="223"/>
      <c r="X9" s="223" t="s">
        <v>213</v>
      </c>
      <c r="Y9" s="223" t="s">
        <v>129</v>
      </c>
      <c r="Z9" s="213"/>
      <c r="AA9" s="213"/>
      <c r="AB9" s="213"/>
      <c r="AC9" s="213"/>
      <c r="AD9" s="213"/>
      <c r="AE9" s="213"/>
      <c r="AF9" s="213"/>
      <c r="AG9" s="213" t="s">
        <v>214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">
      <c r="A10" s="220"/>
      <c r="B10" s="221"/>
      <c r="C10" s="260" t="s">
        <v>484</v>
      </c>
      <c r="D10" s="247"/>
      <c r="E10" s="247"/>
      <c r="F10" s="247"/>
      <c r="G10" s="247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134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44" t="str">
        <f>C10</f>
        <v>Kompletní převzetí a vytyčení stávajících inženýrských sítí v prostoru staveniště, komplet s předávacím protokolem správce a vlastníka</v>
      </c>
      <c r="BB10" s="213"/>
      <c r="BC10" s="213"/>
      <c r="BD10" s="213"/>
      <c r="BE10" s="213"/>
      <c r="BF10" s="213"/>
      <c r="BG10" s="213"/>
      <c r="BH10" s="213"/>
    </row>
    <row r="11" spans="1:60" outlineLevel="3" x14ac:dyDescent="0.2">
      <c r="A11" s="220"/>
      <c r="B11" s="221"/>
      <c r="C11" s="258" t="s">
        <v>485</v>
      </c>
      <c r="D11" s="246"/>
      <c r="E11" s="246"/>
      <c r="F11" s="246"/>
      <c r="G11" s="246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134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37">
        <v>2</v>
      </c>
      <c r="B12" s="238" t="s">
        <v>486</v>
      </c>
      <c r="C12" s="256" t="s">
        <v>487</v>
      </c>
      <c r="D12" s="239" t="s">
        <v>385</v>
      </c>
      <c r="E12" s="240">
        <v>1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21</v>
      </c>
      <c r="M12" s="242">
        <f>G12*(1+L12/100)</f>
        <v>0</v>
      </c>
      <c r="N12" s="240">
        <v>0</v>
      </c>
      <c r="O12" s="240">
        <f>ROUND(E12*N12,2)</f>
        <v>0</v>
      </c>
      <c r="P12" s="240">
        <v>0</v>
      </c>
      <c r="Q12" s="240">
        <f>ROUND(E12*P12,2)</f>
        <v>0</v>
      </c>
      <c r="R12" s="242"/>
      <c r="S12" s="242" t="s">
        <v>127</v>
      </c>
      <c r="T12" s="243" t="s">
        <v>174</v>
      </c>
      <c r="U12" s="223">
        <v>0</v>
      </c>
      <c r="V12" s="223">
        <f>ROUND(E12*U12,2)</f>
        <v>0</v>
      </c>
      <c r="W12" s="223"/>
      <c r="X12" s="223" t="s">
        <v>213</v>
      </c>
      <c r="Y12" s="223" t="s">
        <v>129</v>
      </c>
      <c r="Z12" s="213"/>
      <c r="AA12" s="213"/>
      <c r="AB12" s="213"/>
      <c r="AC12" s="213"/>
      <c r="AD12" s="213"/>
      <c r="AE12" s="213"/>
      <c r="AF12" s="213"/>
      <c r="AG12" s="213" t="s">
        <v>214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2" x14ac:dyDescent="0.2">
      <c r="A13" s="220"/>
      <c r="B13" s="221"/>
      <c r="C13" s="260" t="s">
        <v>488</v>
      </c>
      <c r="D13" s="247"/>
      <c r="E13" s="247"/>
      <c r="F13" s="247"/>
      <c r="G13" s="247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3"/>
      <c r="AA13" s="213"/>
      <c r="AB13" s="213"/>
      <c r="AC13" s="213"/>
      <c r="AD13" s="213"/>
      <c r="AE13" s="213"/>
      <c r="AF13" s="213"/>
      <c r="AG13" s="213" t="s">
        <v>134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44" t="str">
        <f>C13</f>
        <v>Vytyčovací práce + cena za vytyčení prostorové polohy stavby před jejím zahájením odborně způsobilými osobami. Kompletní geodetické práce na vytyčení vytyčovaných bodů v rozsahu PD a TKP.</v>
      </c>
      <c r="BB13" s="213"/>
      <c r="BC13" s="213"/>
      <c r="BD13" s="213"/>
      <c r="BE13" s="213"/>
      <c r="BF13" s="213"/>
      <c r="BG13" s="213"/>
      <c r="BH13" s="213"/>
    </row>
    <row r="14" spans="1:60" outlineLevel="3" x14ac:dyDescent="0.2">
      <c r="A14" s="220"/>
      <c r="B14" s="221"/>
      <c r="C14" s="258" t="s">
        <v>489</v>
      </c>
      <c r="D14" s="246"/>
      <c r="E14" s="246"/>
      <c r="F14" s="246"/>
      <c r="G14" s="246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134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3" x14ac:dyDescent="0.2">
      <c r="A15" s="220"/>
      <c r="B15" s="221"/>
      <c r="C15" s="258" t="s">
        <v>490</v>
      </c>
      <c r="D15" s="246"/>
      <c r="E15" s="246"/>
      <c r="F15" s="246"/>
      <c r="G15" s="246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3"/>
      <c r="AA15" s="213"/>
      <c r="AB15" s="213"/>
      <c r="AC15" s="213"/>
      <c r="AD15" s="213"/>
      <c r="AE15" s="213"/>
      <c r="AF15" s="213"/>
      <c r="AG15" s="213" t="s">
        <v>134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3" x14ac:dyDescent="0.2">
      <c r="A16" s="220"/>
      <c r="B16" s="221"/>
      <c r="C16" s="258" t="s">
        <v>491</v>
      </c>
      <c r="D16" s="246"/>
      <c r="E16" s="246"/>
      <c r="F16" s="246"/>
      <c r="G16" s="246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3"/>
      <c r="AA16" s="213"/>
      <c r="AB16" s="213"/>
      <c r="AC16" s="213"/>
      <c r="AD16" s="213"/>
      <c r="AE16" s="213"/>
      <c r="AF16" s="213"/>
      <c r="AG16" s="213" t="s">
        <v>134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37">
        <v>3</v>
      </c>
      <c r="B17" s="238" t="s">
        <v>492</v>
      </c>
      <c r="C17" s="256" t="s">
        <v>493</v>
      </c>
      <c r="D17" s="239" t="s">
        <v>494</v>
      </c>
      <c r="E17" s="240">
        <v>1</v>
      </c>
      <c r="F17" s="241"/>
      <c r="G17" s="242">
        <f>ROUND(E17*F17,2)</f>
        <v>0</v>
      </c>
      <c r="H17" s="241"/>
      <c r="I17" s="242">
        <f>ROUND(E17*H17,2)</f>
        <v>0</v>
      </c>
      <c r="J17" s="241"/>
      <c r="K17" s="242">
        <f>ROUND(E17*J17,2)</f>
        <v>0</v>
      </c>
      <c r="L17" s="242">
        <v>21</v>
      </c>
      <c r="M17" s="242">
        <f>G17*(1+L17/100)</f>
        <v>0</v>
      </c>
      <c r="N17" s="240">
        <v>0</v>
      </c>
      <c r="O17" s="240">
        <f>ROUND(E17*N17,2)</f>
        <v>0</v>
      </c>
      <c r="P17" s="240">
        <v>0</v>
      </c>
      <c r="Q17" s="240">
        <f>ROUND(E17*P17,2)</f>
        <v>0</v>
      </c>
      <c r="R17" s="242"/>
      <c r="S17" s="242" t="s">
        <v>127</v>
      </c>
      <c r="T17" s="243" t="s">
        <v>174</v>
      </c>
      <c r="U17" s="223">
        <v>0</v>
      </c>
      <c r="V17" s="223">
        <f>ROUND(E17*U17,2)</f>
        <v>0</v>
      </c>
      <c r="W17" s="223"/>
      <c r="X17" s="223" t="s">
        <v>213</v>
      </c>
      <c r="Y17" s="223" t="s">
        <v>129</v>
      </c>
      <c r="Z17" s="213"/>
      <c r="AA17" s="213"/>
      <c r="AB17" s="213"/>
      <c r="AC17" s="213"/>
      <c r="AD17" s="213"/>
      <c r="AE17" s="213"/>
      <c r="AF17" s="213"/>
      <c r="AG17" s="213" t="s">
        <v>214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22.5" outlineLevel="2" x14ac:dyDescent="0.2">
      <c r="A18" s="220"/>
      <c r="B18" s="221"/>
      <c r="C18" s="260" t="s">
        <v>495</v>
      </c>
      <c r="D18" s="247"/>
      <c r="E18" s="247"/>
      <c r="F18" s="247"/>
      <c r="G18" s="247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3"/>
      <c r="AA18" s="213"/>
      <c r="AB18" s="213"/>
      <c r="AC18" s="213"/>
      <c r="AD18" s="213"/>
      <c r="AE18" s="213"/>
      <c r="AF18" s="213"/>
      <c r="AG18" s="213" t="s">
        <v>134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44" t="str">
        <f>C18</f>
        <v>Geometrické práce pro vytyčení hranic pozemků pro trasu SO-02. Komplet včetně vyměření, vykolíkováno dohodnutými mezníky a předání objednateli a vlastníkům pozemků.</v>
      </c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37">
        <v>4</v>
      </c>
      <c r="B19" s="238" t="s">
        <v>496</v>
      </c>
      <c r="C19" s="256" t="s">
        <v>497</v>
      </c>
      <c r="D19" s="239" t="s">
        <v>385</v>
      </c>
      <c r="E19" s="240">
        <v>1</v>
      </c>
      <c r="F19" s="241"/>
      <c r="G19" s="242">
        <f>ROUND(E19*F19,2)</f>
        <v>0</v>
      </c>
      <c r="H19" s="241"/>
      <c r="I19" s="242">
        <f>ROUND(E19*H19,2)</f>
        <v>0</v>
      </c>
      <c r="J19" s="241"/>
      <c r="K19" s="242">
        <f>ROUND(E19*J19,2)</f>
        <v>0</v>
      </c>
      <c r="L19" s="242">
        <v>21</v>
      </c>
      <c r="M19" s="242">
        <f>G19*(1+L19/100)</f>
        <v>0</v>
      </c>
      <c r="N19" s="240">
        <v>0</v>
      </c>
      <c r="O19" s="240">
        <f>ROUND(E19*N19,2)</f>
        <v>0</v>
      </c>
      <c r="P19" s="240">
        <v>0</v>
      </c>
      <c r="Q19" s="240">
        <f>ROUND(E19*P19,2)</f>
        <v>0</v>
      </c>
      <c r="R19" s="242"/>
      <c r="S19" s="242" t="s">
        <v>127</v>
      </c>
      <c r="T19" s="243" t="s">
        <v>174</v>
      </c>
      <c r="U19" s="223">
        <v>0</v>
      </c>
      <c r="V19" s="223">
        <f>ROUND(E19*U19,2)</f>
        <v>0</v>
      </c>
      <c r="W19" s="223"/>
      <c r="X19" s="223" t="s">
        <v>213</v>
      </c>
      <c r="Y19" s="223" t="s">
        <v>129</v>
      </c>
      <c r="Z19" s="213"/>
      <c r="AA19" s="213"/>
      <c r="AB19" s="213"/>
      <c r="AC19" s="213"/>
      <c r="AD19" s="213"/>
      <c r="AE19" s="213"/>
      <c r="AF19" s="213"/>
      <c r="AG19" s="213" t="s">
        <v>214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2" x14ac:dyDescent="0.2">
      <c r="A20" s="220"/>
      <c r="B20" s="221"/>
      <c r="C20" s="260" t="s">
        <v>498</v>
      </c>
      <c r="D20" s="247"/>
      <c r="E20" s="247"/>
      <c r="F20" s="247"/>
      <c r="G20" s="247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3"/>
      <c r="AA20" s="213"/>
      <c r="AB20" s="213"/>
      <c r="AC20" s="213"/>
      <c r="AD20" s="213"/>
      <c r="AE20" s="213"/>
      <c r="AF20" s="213"/>
      <c r="AG20" s="213" t="s">
        <v>134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37">
        <v>5</v>
      </c>
      <c r="B21" s="238" t="s">
        <v>499</v>
      </c>
      <c r="C21" s="256" t="s">
        <v>500</v>
      </c>
      <c r="D21" s="239" t="s">
        <v>337</v>
      </c>
      <c r="E21" s="240">
        <v>1</v>
      </c>
      <c r="F21" s="241"/>
      <c r="G21" s="242">
        <f>ROUND(E21*F21,2)</f>
        <v>0</v>
      </c>
      <c r="H21" s="241"/>
      <c r="I21" s="242">
        <f>ROUND(E21*H21,2)</f>
        <v>0</v>
      </c>
      <c r="J21" s="241"/>
      <c r="K21" s="242">
        <f>ROUND(E21*J21,2)</f>
        <v>0</v>
      </c>
      <c r="L21" s="242">
        <v>21</v>
      </c>
      <c r="M21" s="242">
        <f>G21*(1+L21/100)</f>
        <v>0</v>
      </c>
      <c r="N21" s="240">
        <v>0</v>
      </c>
      <c r="O21" s="240">
        <f>ROUND(E21*N21,2)</f>
        <v>0</v>
      </c>
      <c r="P21" s="240">
        <v>0</v>
      </c>
      <c r="Q21" s="240">
        <f>ROUND(E21*P21,2)</f>
        <v>0</v>
      </c>
      <c r="R21" s="242"/>
      <c r="S21" s="242" t="s">
        <v>127</v>
      </c>
      <c r="T21" s="243" t="s">
        <v>174</v>
      </c>
      <c r="U21" s="223">
        <v>0</v>
      </c>
      <c r="V21" s="223">
        <f>ROUND(E21*U21,2)</f>
        <v>0</v>
      </c>
      <c r="W21" s="223"/>
      <c r="X21" s="223" t="s">
        <v>213</v>
      </c>
      <c r="Y21" s="223" t="s">
        <v>129</v>
      </c>
      <c r="Z21" s="213"/>
      <c r="AA21" s="213"/>
      <c r="AB21" s="213"/>
      <c r="AC21" s="213"/>
      <c r="AD21" s="213"/>
      <c r="AE21" s="213"/>
      <c r="AF21" s="213"/>
      <c r="AG21" s="213" t="s">
        <v>214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2" x14ac:dyDescent="0.2">
      <c r="A22" s="220"/>
      <c r="B22" s="221"/>
      <c r="C22" s="260" t="s">
        <v>501</v>
      </c>
      <c r="D22" s="247"/>
      <c r="E22" s="247"/>
      <c r="F22" s="247"/>
      <c r="G22" s="247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3"/>
      <c r="AA22" s="213"/>
      <c r="AB22" s="213"/>
      <c r="AC22" s="213"/>
      <c r="AD22" s="213"/>
      <c r="AE22" s="213"/>
      <c r="AF22" s="213"/>
      <c r="AG22" s="213" t="s">
        <v>134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37">
        <v>6</v>
      </c>
      <c r="B23" s="238" t="s">
        <v>502</v>
      </c>
      <c r="C23" s="256" t="s">
        <v>503</v>
      </c>
      <c r="D23" s="239" t="s">
        <v>337</v>
      </c>
      <c r="E23" s="240">
        <v>1</v>
      </c>
      <c r="F23" s="241"/>
      <c r="G23" s="242">
        <f>ROUND(E23*F23,2)</f>
        <v>0</v>
      </c>
      <c r="H23" s="241"/>
      <c r="I23" s="242">
        <f>ROUND(E23*H23,2)</f>
        <v>0</v>
      </c>
      <c r="J23" s="241"/>
      <c r="K23" s="242">
        <f>ROUND(E23*J23,2)</f>
        <v>0</v>
      </c>
      <c r="L23" s="242">
        <v>21</v>
      </c>
      <c r="M23" s="242">
        <f>G23*(1+L23/100)</f>
        <v>0</v>
      </c>
      <c r="N23" s="240">
        <v>0</v>
      </c>
      <c r="O23" s="240">
        <f>ROUND(E23*N23,2)</f>
        <v>0</v>
      </c>
      <c r="P23" s="240">
        <v>0</v>
      </c>
      <c r="Q23" s="240">
        <f>ROUND(E23*P23,2)</f>
        <v>0</v>
      </c>
      <c r="R23" s="242"/>
      <c r="S23" s="242" t="s">
        <v>127</v>
      </c>
      <c r="T23" s="243" t="s">
        <v>174</v>
      </c>
      <c r="U23" s="223">
        <v>0</v>
      </c>
      <c r="V23" s="223">
        <f>ROUND(E23*U23,2)</f>
        <v>0</v>
      </c>
      <c r="W23" s="223"/>
      <c r="X23" s="223" t="s">
        <v>213</v>
      </c>
      <c r="Y23" s="223" t="s">
        <v>129</v>
      </c>
      <c r="Z23" s="213"/>
      <c r="AA23" s="213"/>
      <c r="AB23" s="213"/>
      <c r="AC23" s="213"/>
      <c r="AD23" s="213"/>
      <c r="AE23" s="213"/>
      <c r="AF23" s="213"/>
      <c r="AG23" s="213" t="s">
        <v>214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2" x14ac:dyDescent="0.2">
      <c r="A24" s="220"/>
      <c r="B24" s="221"/>
      <c r="C24" s="260" t="s">
        <v>504</v>
      </c>
      <c r="D24" s="247"/>
      <c r="E24" s="247"/>
      <c r="F24" s="247"/>
      <c r="G24" s="247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3"/>
      <c r="AA24" s="213"/>
      <c r="AB24" s="213"/>
      <c r="AC24" s="213"/>
      <c r="AD24" s="213"/>
      <c r="AE24" s="213"/>
      <c r="AF24" s="213"/>
      <c r="AG24" s="213" t="s">
        <v>134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37">
        <v>7</v>
      </c>
      <c r="B25" s="238" t="s">
        <v>505</v>
      </c>
      <c r="C25" s="256" t="s">
        <v>506</v>
      </c>
      <c r="D25" s="239" t="s">
        <v>507</v>
      </c>
      <c r="E25" s="240">
        <v>1</v>
      </c>
      <c r="F25" s="241"/>
      <c r="G25" s="242">
        <f>ROUND(E25*F25,2)</f>
        <v>0</v>
      </c>
      <c r="H25" s="241"/>
      <c r="I25" s="242">
        <f>ROUND(E25*H25,2)</f>
        <v>0</v>
      </c>
      <c r="J25" s="241"/>
      <c r="K25" s="242">
        <f>ROUND(E25*J25,2)</f>
        <v>0</v>
      </c>
      <c r="L25" s="242">
        <v>21</v>
      </c>
      <c r="M25" s="242">
        <f>G25*(1+L25/100)</f>
        <v>0</v>
      </c>
      <c r="N25" s="240">
        <v>0</v>
      </c>
      <c r="O25" s="240">
        <f>ROUND(E25*N25,2)</f>
        <v>0</v>
      </c>
      <c r="P25" s="240">
        <v>0</v>
      </c>
      <c r="Q25" s="240">
        <f>ROUND(E25*P25,2)</f>
        <v>0</v>
      </c>
      <c r="R25" s="242"/>
      <c r="S25" s="242" t="s">
        <v>127</v>
      </c>
      <c r="T25" s="243" t="s">
        <v>174</v>
      </c>
      <c r="U25" s="223">
        <v>0</v>
      </c>
      <c r="V25" s="223">
        <f>ROUND(E25*U25,2)</f>
        <v>0</v>
      </c>
      <c r="W25" s="223"/>
      <c r="X25" s="223" t="s">
        <v>213</v>
      </c>
      <c r="Y25" s="223" t="s">
        <v>129</v>
      </c>
      <c r="Z25" s="213"/>
      <c r="AA25" s="213"/>
      <c r="AB25" s="213"/>
      <c r="AC25" s="213"/>
      <c r="AD25" s="213"/>
      <c r="AE25" s="213"/>
      <c r="AF25" s="213"/>
      <c r="AG25" s="213" t="s">
        <v>214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2" x14ac:dyDescent="0.2">
      <c r="A26" s="220"/>
      <c r="B26" s="221"/>
      <c r="C26" s="260" t="s">
        <v>508</v>
      </c>
      <c r="D26" s="247"/>
      <c r="E26" s="247"/>
      <c r="F26" s="247"/>
      <c r="G26" s="247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3"/>
      <c r="AA26" s="213"/>
      <c r="AB26" s="213"/>
      <c r="AC26" s="213"/>
      <c r="AD26" s="213"/>
      <c r="AE26" s="213"/>
      <c r="AF26" s="213"/>
      <c r="AG26" s="213" t="s">
        <v>134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37">
        <v>8</v>
      </c>
      <c r="B27" s="238" t="s">
        <v>509</v>
      </c>
      <c r="C27" s="256" t="s">
        <v>510</v>
      </c>
      <c r="D27" s="239" t="s">
        <v>337</v>
      </c>
      <c r="E27" s="240">
        <v>1</v>
      </c>
      <c r="F27" s="241"/>
      <c r="G27" s="242">
        <f>ROUND(E27*F27,2)</f>
        <v>0</v>
      </c>
      <c r="H27" s="241"/>
      <c r="I27" s="242">
        <f>ROUND(E27*H27,2)</f>
        <v>0</v>
      </c>
      <c r="J27" s="241"/>
      <c r="K27" s="242">
        <f>ROUND(E27*J27,2)</f>
        <v>0</v>
      </c>
      <c r="L27" s="242">
        <v>21</v>
      </c>
      <c r="M27" s="242">
        <f>G27*(1+L27/100)</f>
        <v>0</v>
      </c>
      <c r="N27" s="240">
        <v>0</v>
      </c>
      <c r="O27" s="240">
        <f>ROUND(E27*N27,2)</f>
        <v>0</v>
      </c>
      <c r="P27" s="240">
        <v>0</v>
      </c>
      <c r="Q27" s="240">
        <f>ROUND(E27*P27,2)</f>
        <v>0</v>
      </c>
      <c r="R27" s="242"/>
      <c r="S27" s="242" t="s">
        <v>127</v>
      </c>
      <c r="T27" s="243" t="s">
        <v>174</v>
      </c>
      <c r="U27" s="223">
        <v>0</v>
      </c>
      <c r="V27" s="223">
        <f>ROUND(E27*U27,2)</f>
        <v>0</v>
      </c>
      <c r="W27" s="223"/>
      <c r="X27" s="223" t="s">
        <v>213</v>
      </c>
      <c r="Y27" s="223" t="s">
        <v>129</v>
      </c>
      <c r="Z27" s="213"/>
      <c r="AA27" s="213"/>
      <c r="AB27" s="213"/>
      <c r="AC27" s="213"/>
      <c r="AD27" s="213"/>
      <c r="AE27" s="213"/>
      <c r="AF27" s="213"/>
      <c r="AG27" s="213" t="s">
        <v>214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22.5" outlineLevel="2" x14ac:dyDescent="0.2">
      <c r="A28" s="220"/>
      <c r="B28" s="221"/>
      <c r="C28" s="260" t="s">
        <v>522</v>
      </c>
      <c r="D28" s="247"/>
      <c r="E28" s="247"/>
      <c r="F28" s="247"/>
      <c r="G28" s="247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3"/>
      <c r="AA28" s="213"/>
      <c r="AB28" s="213"/>
      <c r="AC28" s="213"/>
      <c r="AD28" s="213"/>
      <c r="AE28" s="213"/>
      <c r="AF28" s="213"/>
      <c r="AG28" s="213" t="s">
        <v>134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44" t="str">
        <f>C28</f>
        <v>Kompletní práce a pasporty včetně souvisejících činností sloužící k ochraně sousedních pozemků a nemovitostí. Pasporty před zahájením prací, v průběhu realizace prací a po dokončení prací s vyhodnocením a projednáním.</v>
      </c>
      <c r="BB28" s="213"/>
      <c r="BC28" s="213"/>
      <c r="BD28" s="213"/>
      <c r="BE28" s="213"/>
      <c r="BF28" s="213"/>
      <c r="BG28" s="213"/>
      <c r="BH28" s="213"/>
    </row>
    <row r="29" spans="1:60" outlineLevel="3" x14ac:dyDescent="0.2">
      <c r="A29" s="220"/>
      <c r="B29" s="221"/>
      <c r="C29" s="258" t="s">
        <v>511</v>
      </c>
      <c r="D29" s="246"/>
      <c r="E29" s="246"/>
      <c r="F29" s="246"/>
      <c r="G29" s="246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3"/>
      <c r="AA29" s="213"/>
      <c r="AB29" s="213"/>
      <c r="AC29" s="213"/>
      <c r="AD29" s="213"/>
      <c r="AE29" s="213"/>
      <c r="AF29" s="213"/>
      <c r="AG29" s="213" t="s">
        <v>134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ht="22.5" outlineLevel="3" x14ac:dyDescent="0.2">
      <c r="A30" s="220"/>
      <c r="B30" s="221"/>
      <c r="C30" s="258" t="s">
        <v>512</v>
      </c>
      <c r="D30" s="246"/>
      <c r="E30" s="246"/>
      <c r="F30" s="246"/>
      <c r="G30" s="246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3"/>
      <c r="AA30" s="213"/>
      <c r="AB30" s="213"/>
      <c r="AC30" s="213"/>
      <c r="AD30" s="213"/>
      <c r="AE30" s="213"/>
      <c r="AF30" s="213"/>
      <c r="AG30" s="213" t="s">
        <v>134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44" t="str">
        <f>C30</f>
        <v>Předpoklad provedení pasportu před zahájením prací a po dokončení akce. Pasport bude protokolárně převzat objednatelem. Po dokončení akce bude vyhotovena závěrečná zpráva s vlivem výstavby. Pasport bude proveden oprávněnou společností.</v>
      </c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37">
        <v>9</v>
      </c>
      <c r="B31" s="238" t="s">
        <v>513</v>
      </c>
      <c r="C31" s="256" t="s">
        <v>514</v>
      </c>
      <c r="D31" s="239" t="s">
        <v>385</v>
      </c>
      <c r="E31" s="240">
        <v>1</v>
      </c>
      <c r="F31" s="241"/>
      <c r="G31" s="242">
        <f>ROUND(E31*F31,2)</f>
        <v>0</v>
      </c>
      <c r="H31" s="241"/>
      <c r="I31" s="242">
        <f>ROUND(E31*H31,2)</f>
        <v>0</v>
      </c>
      <c r="J31" s="241"/>
      <c r="K31" s="242">
        <f>ROUND(E31*J31,2)</f>
        <v>0</v>
      </c>
      <c r="L31" s="242">
        <v>21</v>
      </c>
      <c r="M31" s="242">
        <f>G31*(1+L31/100)</f>
        <v>0</v>
      </c>
      <c r="N31" s="240">
        <v>0</v>
      </c>
      <c r="O31" s="240">
        <f>ROUND(E31*N31,2)</f>
        <v>0</v>
      </c>
      <c r="P31" s="240">
        <v>0</v>
      </c>
      <c r="Q31" s="240">
        <f>ROUND(E31*P31,2)</f>
        <v>0</v>
      </c>
      <c r="R31" s="242"/>
      <c r="S31" s="242" t="s">
        <v>127</v>
      </c>
      <c r="T31" s="243" t="s">
        <v>174</v>
      </c>
      <c r="U31" s="223">
        <v>0</v>
      </c>
      <c r="V31" s="223">
        <f>ROUND(E31*U31,2)</f>
        <v>0</v>
      </c>
      <c r="W31" s="223"/>
      <c r="X31" s="223" t="s">
        <v>213</v>
      </c>
      <c r="Y31" s="223" t="s">
        <v>129</v>
      </c>
      <c r="Z31" s="213"/>
      <c r="AA31" s="213"/>
      <c r="AB31" s="213"/>
      <c r="AC31" s="213"/>
      <c r="AD31" s="213"/>
      <c r="AE31" s="213"/>
      <c r="AF31" s="213"/>
      <c r="AG31" s="213" t="s">
        <v>214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2" x14ac:dyDescent="0.2">
      <c r="A32" s="220"/>
      <c r="B32" s="221"/>
      <c r="C32" s="260" t="s">
        <v>515</v>
      </c>
      <c r="D32" s="247"/>
      <c r="E32" s="247"/>
      <c r="F32" s="247"/>
      <c r="G32" s="247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3"/>
      <c r="AA32" s="213"/>
      <c r="AB32" s="213"/>
      <c r="AC32" s="213"/>
      <c r="AD32" s="213"/>
      <c r="AE32" s="213"/>
      <c r="AF32" s="213"/>
      <c r="AG32" s="213" t="s">
        <v>134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44" t="str">
        <f>C32</f>
        <v>1. HMP včetně zadání do elektronické evidence mostů (vše dle ČSN 73 6220, ČSN 73 6221 a ČSN 73 6222), projednání a odsouhlasení</v>
      </c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37">
        <v>10</v>
      </c>
      <c r="B33" s="238" t="s">
        <v>516</v>
      </c>
      <c r="C33" s="256" t="s">
        <v>517</v>
      </c>
      <c r="D33" s="239" t="s">
        <v>337</v>
      </c>
      <c r="E33" s="240">
        <v>1</v>
      </c>
      <c r="F33" s="241"/>
      <c r="G33" s="242">
        <f>ROUND(E33*F33,2)</f>
        <v>0</v>
      </c>
      <c r="H33" s="241"/>
      <c r="I33" s="242">
        <f>ROUND(E33*H33,2)</f>
        <v>0</v>
      </c>
      <c r="J33" s="241"/>
      <c r="K33" s="242">
        <f>ROUND(E33*J33,2)</f>
        <v>0</v>
      </c>
      <c r="L33" s="242">
        <v>21</v>
      </c>
      <c r="M33" s="242">
        <f>G33*(1+L33/100)</f>
        <v>0</v>
      </c>
      <c r="N33" s="240">
        <v>0</v>
      </c>
      <c r="O33" s="240">
        <f>ROUND(E33*N33,2)</f>
        <v>0</v>
      </c>
      <c r="P33" s="240">
        <v>0</v>
      </c>
      <c r="Q33" s="240">
        <f>ROUND(E33*P33,2)</f>
        <v>0</v>
      </c>
      <c r="R33" s="242"/>
      <c r="S33" s="242" t="s">
        <v>127</v>
      </c>
      <c r="T33" s="243" t="s">
        <v>174</v>
      </c>
      <c r="U33" s="223">
        <v>0</v>
      </c>
      <c r="V33" s="223">
        <f>ROUND(E33*U33,2)</f>
        <v>0</v>
      </c>
      <c r="W33" s="223"/>
      <c r="X33" s="223" t="s">
        <v>213</v>
      </c>
      <c r="Y33" s="223" t="s">
        <v>129</v>
      </c>
      <c r="Z33" s="213"/>
      <c r="AA33" s="213"/>
      <c r="AB33" s="213"/>
      <c r="AC33" s="213"/>
      <c r="AD33" s="213"/>
      <c r="AE33" s="213"/>
      <c r="AF33" s="213"/>
      <c r="AG33" s="213" t="s">
        <v>214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2" x14ac:dyDescent="0.2">
      <c r="A34" s="220"/>
      <c r="B34" s="221"/>
      <c r="C34" s="260" t="s">
        <v>518</v>
      </c>
      <c r="D34" s="247"/>
      <c r="E34" s="247"/>
      <c r="F34" s="247"/>
      <c r="G34" s="247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3"/>
      <c r="AA34" s="213"/>
      <c r="AB34" s="213"/>
      <c r="AC34" s="213"/>
      <c r="AD34" s="213"/>
      <c r="AE34" s="213"/>
      <c r="AF34" s="213"/>
      <c r="AG34" s="213" t="s">
        <v>134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37">
        <v>11</v>
      </c>
      <c r="B35" s="238" t="s">
        <v>519</v>
      </c>
      <c r="C35" s="256" t="s">
        <v>520</v>
      </c>
      <c r="D35" s="239" t="s">
        <v>337</v>
      </c>
      <c r="E35" s="240">
        <v>1</v>
      </c>
      <c r="F35" s="241"/>
      <c r="G35" s="242">
        <f>ROUND(E35*F35,2)</f>
        <v>0</v>
      </c>
      <c r="H35" s="241"/>
      <c r="I35" s="242">
        <f>ROUND(E35*H35,2)</f>
        <v>0</v>
      </c>
      <c r="J35" s="241"/>
      <c r="K35" s="242">
        <f>ROUND(E35*J35,2)</f>
        <v>0</v>
      </c>
      <c r="L35" s="242">
        <v>21</v>
      </c>
      <c r="M35" s="242">
        <f>G35*(1+L35/100)</f>
        <v>0</v>
      </c>
      <c r="N35" s="240">
        <v>0</v>
      </c>
      <c r="O35" s="240">
        <f>ROUND(E35*N35,2)</f>
        <v>0</v>
      </c>
      <c r="P35" s="240">
        <v>0</v>
      </c>
      <c r="Q35" s="240">
        <f>ROUND(E35*P35,2)</f>
        <v>0</v>
      </c>
      <c r="R35" s="242"/>
      <c r="S35" s="242" t="s">
        <v>127</v>
      </c>
      <c r="T35" s="243" t="s">
        <v>174</v>
      </c>
      <c r="U35" s="223">
        <v>0</v>
      </c>
      <c r="V35" s="223">
        <f>ROUND(E35*U35,2)</f>
        <v>0</v>
      </c>
      <c r="W35" s="223"/>
      <c r="X35" s="223" t="s">
        <v>213</v>
      </c>
      <c r="Y35" s="223" t="s">
        <v>129</v>
      </c>
      <c r="Z35" s="213"/>
      <c r="AA35" s="213"/>
      <c r="AB35" s="213"/>
      <c r="AC35" s="213"/>
      <c r="AD35" s="213"/>
      <c r="AE35" s="213"/>
      <c r="AF35" s="213"/>
      <c r="AG35" s="213" t="s">
        <v>214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33.75" outlineLevel="2" x14ac:dyDescent="0.2">
      <c r="A36" s="220"/>
      <c r="B36" s="221"/>
      <c r="C36" s="260" t="s">
        <v>521</v>
      </c>
      <c r="D36" s="247"/>
      <c r="E36" s="247"/>
      <c r="F36" s="247"/>
      <c r="G36" s="247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3"/>
      <c r="AA36" s="213"/>
      <c r="AB36" s="213"/>
      <c r="AC36" s="213"/>
      <c r="AD36" s="213"/>
      <c r="AE36" s="213"/>
      <c r="AF36" s="213"/>
      <c r="AG36" s="213" t="s">
        <v>134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44" t="str">
        <f>C36</f>
        <v>Souhrnná částka na položku musí pokrývat všechna potřebná zařízení staveniště po celou dobu výstavby. Zahrnuje náklady na veškeré zařízení staveniště vč. jeho zřízení, provoz a odstranění či jakékoliv potřebné přemisťování v rozsahu stavby, etap nebo ve fází výstavby, do doby úplného dokončení a předání stavby objednateli.</v>
      </c>
      <c r="BB36" s="213"/>
      <c r="BC36" s="213"/>
      <c r="BD36" s="213"/>
      <c r="BE36" s="213"/>
      <c r="BF36" s="213"/>
      <c r="BG36" s="213"/>
      <c r="BH36" s="213"/>
    </row>
    <row r="37" spans="1:60" x14ac:dyDescent="0.2">
      <c r="A37" s="3"/>
      <c r="B37" s="4"/>
      <c r="C37" s="263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E37">
        <v>15</v>
      </c>
      <c r="AF37">
        <v>21</v>
      </c>
      <c r="AG37" t="s">
        <v>107</v>
      </c>
    </row>
    <row r="38" spans="1:60" x14ac:dyDescent="0.2">
      <c r="A38" s="216"/>
      <c r="B38" s="217" t="s">
        <v>29</v>
      </c>
      <c r="C38" s="264"/>
      <c r="D38" s="218"/>
      <c r="E38" s="219"/>
      <c r="F38" s="219"/>
      <c r="G38" s="236">
        <f>G8</f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AE38">
        <f>SUMIF(L7:L36,AE37,G7:G36)</f>
        <v>0</v>
      </c>
      <c r="AF38">
        <f>SUMIF(L7:L36,AF37,G7:G36)</f>
        <v>0</v>
      </c>
      <c r="AG38" t="s">
        <v>479</v>
      </c>
    </row>
    <row r="39" spans="1:60" x14ac:dyDescent="0.2">
      <c r="C39" s="265"/>
      <c r="D39" s="10"/>
      <c r="AG39" t="s">
        <v>481</v>
      </c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EB11" sheet="1" formatRows="0"/>
  <mergeCells count="21">
    <mergeCell ref="C32:G32"/>
    <mergeCell ref="C34:G34"/>
    <mergeCell ref="C36:G36"/>
    <mergeCell ref="C22:G22"/>
    <mergeCell ref="C24:G24"/>
    <mergeCell ref="C26:G26"/>
    <mergeCell ref="C28:G28"/>
    <mergeCell ref="C29:G29"/>
    <mergeCell ref="C30:G30"/>
    <mergeCell ref="C13:G13"/>
    <mergeCell ref="C14:G14"/>
    <mergeCell ref="C15:G15"/>
    <mergeCell ref="C16:G16"/>
    <mergeCell ref="C18:G18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94</v>
      </c>
      <c r="B1" s="198"/>
      <c r="C1" s="198"/>
      <c r="D1" s="198"/>
      <c r="E1" s="198"/>
      <c r="F1" s="198"/>
      <c r="G1" s="198"/>
      <c r="AG1" t="s">
        <v>95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96</v>
      </c>
    </row>
    <row r="3" spans="1:60" ht="24.95" customHeight="1" x14ac:dyDescent="0.2">
      <c r="A3" s="199" t="s">
        <v>8</v>
      </c>
      <c r="B3" s="49" t="s">
        <v>52</v>
      </c>
      <c r="C3" s="202" t="s">
        <v>53</v>
      </c>
      <c r="D3" s="200"/>
      <c r="E3" s="200"/>
      <c r="F3" s="200"/>
      <c r="G3" s="201"/>
      <c r="AC3" s="177" t="s">
        <v>96</v>
      </c>
      <c r="AG3" t="s">
        <v>97</v>
      </c>
    </row>
    <row r="4" spans="1:60" ht="24.95" customHeight="1" x14ac:dyDescent="0.2">
      <c r="A4" s="203" t="s">
        <v>9</v>
      </c>
      <c r="B4" s="204" t="s">
        <v>54</v>
      </c>
      <c r="C4" s="205" t="s">
        <v>53</v>
      </c>
      <c r="D4" s="206"/>
      <c r="E4" s="206"/>
      <c r="F4" s="206"/>
      <c r="G4" s="207"/>
      <c r="AG4" t="s">
        <v>98</v>
      </c>
    </row>
    <row r="5" spans="1:60" x14ac:dyDescent="0.2">
      <c r="D5" s="10"/>
    </row>
    <row r="6" spans="1:60" ht="38.25" x14ac:dyDescent="0.2">
      <c r="A6" s="209" t="s">
        <v>99</v>
      </c>
      <c r="B6" s="211" t="s">
        <v>100</v>
      </c>
      <c r="C6" s="211" t="s">
        <v>101</v>
      </c>
      <c r="D6" s="210" t="s">
        <v>102</v>
      </c>
      <c r="E6" s="209" t="s">
        <v>103</v>
      </c>
      <c r="F6" s="208" t="s">
        <v>104</v>
      </c>
      <c r="G6" s="209" t="s">
        <v>29</v>
      </c>
      <c r="H6" s="212" t="s">
        <v>30</v>
      </c>
      <c r="I6" s="212" t="s">
        <v>105</v>
      </c>
      <c r="J6" s="212" t="s">
        <v>31</v>
      </c>
      <c r="K6" s="212" t="s">
        <v>106</v>
      </c>
      <c r="L6" s="212" t="s">
        <v>107</v>
      </c>
      <c r="M6" s="212" t="s">
        <v>108</v>
      </c>
      <c r="N6" s="212" t="s">
        <v>109</v>
      </c>
      <c r="O6" s="212" t="s">
        <v>110</v>
      </c>
      <c r="P6" s="212" t="s">
        <v>111</v>
      </c>
      <c r="Q6" s="212" t="s">
        <v>112</v>
      </c>
      <c r="R6" s="212" t="s">
        <v>113</v>
      </c>
      <c r="S6" s="212" t="s">
        <v>114</v>
      </c>
      <c r="T6" s="212" t="s">
        <v>115</v>
      </c>
      <c r="U6" s="212" t="s">
        <v>116</v>
      </c>
      <c r="V6" s="212" t="s">
        <v>117</v>
      </c>
      <c r="W6" s="212" t="s">
        <v>118</v>
      </c>
      <c r="X6" s="212" t="s">
        <v>119</v>
      </c>
      <c r="Y6" s="212" t="s">
        <v>120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30" t="s">
        <v>121</v>
      </c>
      <c r="B8" s="231" t="s">
        <v>68</v>
      </c>
      <c r="C8" s="255" t="s">
        <v>69</v>
      </c>
      <c r="D8" s="232"/>
      <c r="E8" s="233"/>
      <c r="F8" s="234"/>
      <c r="G8" s="234">
        <f>SUMIF(AG9:AG47,"&lt;&gt;NOR",G9:G47)</f>
        <v>0</v>
      </c>
      <c r="H8" s="234"/>
      <c r="I8" s="234">
        <f>SUM(I9:I47)</f>
        <v>0</v>
      </c>
      <c r="J8" s="234"/>
      <c r="K8" s="234">
        <f>SUM(K9:K47)</f>
        <v>0</v>
      </c>
      <c r="L8" s="234"/>
      <c r="M8" s="234">
        <f>SUM(M9:M47)</f>
        <v>0</v>
      </c>
      <c r="N8" s="233"/>
      <c r="O8" s="233">
        <f>SUM(O9:O47)</f>
        <v>0.16</v>
      </c>
      <c r="P8" s="233"/>
      <c r="Q8" s="233">
        <f>SUM(Q9:Q47)</f>
        <v>0</v>
      </c>
      <c r="R8" s="234"/>
      <c r="S8" s="234"/>
      <c r="T8" s="235"/>
      <c r="U8" s="229"/>
      <c r="V8" s="229">
        <f>SUM(V9:V47)</f>
        <v>212.64000000000001</v>
      </c>
      <c r="W8" s="229"/>
      <c r="X8" s="229"/>
      <c r="Y8" s="229"/>
      <c r="AG8" t="s">
        <v>122</v>
      </c>
    </row>
    <row r="9" spans="1:60" outlineLevel="1" x14ac:dyDescent="0.2">
      <c r="A9" s="237">
        <v>1</v>
      </c>
      <c r="B9" s="238" t="s">
        <v>523</v>
      </c>
      <c r="C9" s="256" t="s">
        <v>524</v>
      </c>
      <c r="D9" s="239" t="s">
        <v>125</v>
      </c>
      <c r="E9" s="240">
        <v>169.2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2" t="s">
        <v>126</v>
      </c>
      <c r="S9" s="242" t="s">
        <v>127</v>
      </c>
      <c r="T9" s="243" t="s">
        <v>127</v>
      </c>
      <c r="U9" s="223">
        <v>0.37</v>
      </c>
      <c r="V9" s="223">
        <f>ROUND(E9*U9,2)</f>
        <v>62.6</v>
      </c>
      <c r="W9" s="223"/>
      <c r="X9" s="223" t="s">
        <v>128</v>
      </c>
      <c r="Y9" s="223" t="s">
        <v>129</v>
      </c>
      <c r="Z9" s="213"/>
      <c r="AA9" s="213"/>
      <c r="AB9" s="213"/>
      <c r="AC9" s="213"/>
      <c r="AD9" s="213"/>
      <c r="AE9" s="213"/>
      <c r="AF9" s="213"/>
      <c r="AG9" s="213" t="s">
        <v>130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">
      <c r="A10" s="220"/>
      <c r="B10" s="221"/>
      <c r="C10" s="257" t="s">
        <v>525</v>
      </c>
      <c r="D10" s="245"/>
      <c r="E10" s="245"/>
      <c r="F10" s="245"/>
      <c r="G10" s="245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132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2" x14ac:dyDescent="0.2">
      <c r="A11" s="220"/>
      <c r="B11" s="221"/>
      <c r="C11" s="258" t="s">
        <v>526</v>
      </c>
      <c r="D11" s="246"/>
      <c r="E11" s="246"/>
      <c r="F11" s="246"/>
      <c r="G11" s="246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134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2" x14ac:dyDescent="0.2">
      <c r="A12" s="220"/>
      <c r="B12" s="221"/>
      <c r="C12" s="259" t="s">
        <v>527</v>
      </c>
      <c r="D12" s="227"/>
      <c r="E12" s="228">
        <v>169.2</v>
      </c>
      <c r="F12" s="223"/>
      <c r="G12" s="223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3"/>
      <c r="AA12" s="213"/>
      <c r="AB12" s="213"/>
      <c r="AC12" s="213"/>
      <c r="AD12" s="213"/>
      <c r="AE12" s="213"/>
      <c r="AF12" s="213"/>
      <c r="AG12" s="213" t="s">
        <v>136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37">
        <v>2</v>
      </c>
      <c r="B13" s="238" t="s">
        <v>154</v>
      </c>
      <c r="C13" s="256" t="s">
        <v>155</v>
      </c>
      <c r="D13" s="239" t="s">
        <v>125</v>
      </c>
      <c r="E13" s="240">
        <v>146.9</v>
      </c>
      <c r="F13" s="241"/>
      <c r="G13" s="242">
        <f>ROUND(E13*F13,2)</f>
        <v>0</v>
      </c>
      <c r="H13" s="241"/>
      <c r="I13" s="242">
        <f>ROUND(E13*H13,2)</f>
        <v>0</v>
      </c>
      <c r="J13" s="241"/>
      <c r="K13" s="242">
        <f>ROUND(E13*J13,2)</f>
        <v>0</v>
      </c>
      <c r="L13" s="242">
        <v>21</v>
      </c>
      <c r="M13" s="242">
        <f>G13*(1+L13/100)</f>
        <v>0</v>
      </c>
      <c r="N13" s="240">
        <v>0</v>
      </c>
      <c r="O13" s="240">
        <f>ROUND(E13*N13,2)</f>
        <v>0</v>
      </c>
      <c r="P13" s="240">
        <v>0</v>
      </c>
      <c r="Q13" s="240">
        <f>ROUND(E13*P13,2)</f>
        <v>0</v>
      </c>
      <c r="R13" s="242" t="s">
        <v>126</v>
      </c>
      <c r="S13" s="242" t="s">
        <v>127</v>
      </c>
      <c r="T13" s="243" t="s">
        <v>127</v>
      </c>
      <c r="U13" s="223">
        <v>0.01</v>
      </c>
      <c r="V13" s="223">
        <f>ROUND(E13*U13,2)</f>
        <v>1.47</v>
      </c>
      <c r="W13" s="223"/>
      <c r="X13" s="223" t="s">
        <v>128</v>
      </c>
      <c r="Y13" s="223" t="s">
        <v>129</v>
      </c>
      <c r="Z13" s="213"/>
      <c r="AA13" s="213"/>
      <c r="AB13" s="213"/>
      <c r="AC13" s="213"/>
      <c r="AD13" s="213"/>
      <c r="AE13" s="213"/>
      <c r="AF13" s="213"/>
      <c r="AG13" s="213" t="s">
        <v>150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2" x14ac:dyDescent="0.2">
      <c r="A14" s="220"/>
      <c r="B14" s="221"/>
      <c r="C14" s="257" t="s">
        <v>156</v>
      </c>
      <c r="D14" s="245"/>
      <c r="E14" s="245"/>
      <c r="F14" s="245"/>
      <c r="G14" s="245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132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2" x14ac:dyDescent="0.2">
      <c r="A15" s="220"/>
      <c r="B15" s="221"/>
      <c r="C15" s="258" t="s">
        <v>528</v>
      </c>
      <c r="D15" s="246"/>
      <c r="E15" s="246"/>
      <c r="F15" s="246"/>
      <c r="G15" s="246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3"/>
      <c r="AA15" s="213"/>
      <c r="AB15" s="213"/>
      <c r="AC15" s="213"/>
      <c r="AD15" s="213"/>
      <c r="AE15" s="213"/>
      <c r="AF15" s="213"/>
      <c r="AG15" s="213" t="s">
        <v>134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2" x14ac:dyDescent="0.2">
      <c r="A16" s="220"/>
      <c r="B16" s="221"/>
      <c r="C16" s="259" t="s">
        <v>529</v>
      </c>
      <c r="D16" s="227"/>
      <c r="E16" s="228">
        <v>10.5</v>
      </c>
      <c r="F16" s="223"/>
      <c r="G16" s="223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3"/>
      <c r="AA16" s="213"/>
      <c r="AB16" s="213"/>
      <c r="AC16" s="213"/>
      <c r="AD16" s="213"/>
      <c r="AE16" s="213"/>
      <c r="AF16" s="213"/>
      <c r="AG16" s="213" t="s">
        <v>136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3" x14ac:dyDescent="0.2">
      <c r="A17" s="220"/>
      <c r="B17" s="221"/>
      <c r="C17" s="259" t="s">
        <v>530</v>
      </c>
      <c r="D17" s="227"/>
      <c r="E17" s="228">
        <v>50</v>
      </c>
      <c r="F17" s="223"/>
      <c r="G17" s="223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3"/>
      <c r="AA17" s="213"/>
      <c r="AB17" s="213"/>
      <c r="AC17" s="213"/>
      <c r="AD17" s="213"/>
      <c r="AE17" s="213"/>
      <c r="AF17" s="213"/>
      <c r="AG17" s="213" t="s">
        <v>136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3" x14ac:dyDescent="0.2">
      <c r="A18" s="220"/>
      <c r="B18" s="221"/>
      <c r="C18" s="259" t="s">
        <v>531</v>
      </c>
      <c r="D18" s="227"/>
      <c r="E18" s="228">
        <v>86.4</v>
      </c>
      <c r="F18" s="223"/>
      <c r="G18" s="223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3"/>
      <c r="AA18" s="213"/>
      <c r="AB18" s="213"/>
      <c r="AC18" s="213"/>
      <c r="AD18" s="213"/>
      <c r="AE18" s="213"/>
      <c r="AF18" s="213"/>
      <c r="AG18" s="213" t="s">
        <v>136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37">
        <v>3</v>
      </c>
      <c r="B19" s="238" t="s">
        <v>161</v>
      </c>
      <c r="C19" s="256" t="s">
        <v>162</v>
      </c>
      <c r="D19" s="239" t="s">
        <v>125</v>
      </c>
      <c r="E19" s="240">
        <v>95.75</v>
      </c>
      <c r="F19" s="241"/>
      <c r="G19" s="242">
        <f>ROUND(E19*F19,2)</f>
        <v>0</v>
      </c>
      <c r="H19" s="241"/>
      <c r="I19" s="242">
        <f>ROUND(E19*H19,2)</f>
        <v>0</v>
      </c>
      <c r="J19" s="241"/>
      <c r="K19" s="242">
        <f>ROUND(E19*J19,2)</f>
        <v>0</v>
      </c>
      <c r="L19" s="242">
        <v>21</v>
      </c>
      <c r="M19" s="242">
        <f>G19*(1+L19/100)</f>
        <v>0</v>
      </c>
      <c r="N19" s="240">
        <v>0</v>
      </c>
      <c r="O19" s="240">
        <f>ROUND(E19*N19,2)</f>
        <v>0</v>
      </c>
      <c r="P19" s="240">
        <v>0</v>
      </c>
      <c r="Q19" s="240">
        <f>ROUND(E19*P19,2)</f>
        <v>0</v>
      </c>
      <c r="R19" s="242" t="s">
        <v>126</v>
      </c>
      <c r="S19" s="242" t="s">
        <v>127</v>
      </c>
      <c r="T19" s="243" t="s">
        <v>127</v>
      </c>
      <c r="U19" s="223">
        <v>0.01</v>
      </c>
      <c r="V19" s="223">
        <f>ROUND(E19*U19,2)</f>
        <v>0.96</v>
      </c>
      <c r="W19" s="223"/>
      <c r="X19" s="223" t="s">
        <v>128</v>
      </c>
      <c r="Y19" s="223" t="s">
        <v>129</v>
      </c>
      <c r="Z19" s="213"/>
      <c r="AA19" s="213"/>
      <c r="AB19" s="213"/>
      <c r="AC19" s="213"/>
      <c r="AD19" s="213"/>
      <c r="AE19" s="213"/>
      <c r="AF19" s="213"/>
      <c r="AG19" s="213" t="s">
        <v>150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2" x14ac:dyDescent="0.2">
      <c r="A20" s="220"/>
      <c r="B20" s="221"/>
      <c r="C20" s="257" t="s">
        <v>156</v>
      </c>
      <c r="D20" s="245"/>
      <c r="E20" s="245"/>
      <c r="F20" s="245"/>
      <c r="G20" s="245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3"/>
      <c r="AA20" s="213"/>
      <c r="AB20" s="213"/>
      <c r="AC20" s="213"/>
      <c r="AD20" s="213"/>
      <c r="AE20" s="213"/>
      <c r="AF20" s="213"/>
      <c r="AG20" s="213" t="s">
        <v>132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2" x14ac:dyDescent="0.2">
      <c r="A21" s="220"/>
      <c r="B21" s="221"/>
      <c r="C21" s="258" t="s">
        <v>532</v>
      </c>
      <c r="D21" s="246"/>
      <c r="E21" s="246"/>
      <c r="F21" s="246"/>
      <c r="G21" s="246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134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2" x14ac:dyDescent="0.2">
      <c r="A22" s="220"/>
      <c r="B22" s="221"/>
      <c r="C22" s="259" t="s">
        <v>533</v>
      </c>
      <c r="D22" s="227"/>
      <c r="E22" s="228">
        <v>95.75</v>
      </c>
      <c r="F22" s="223"/>
      <c r="G22" s="223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3"/>
      <c r="AA22" s="213"/>
      <c r="AB22" s="213"/>
      <c r="AC22" s="213"/>
      <c r="AD22" s="213"/>
      <c r="AE22" s="213"/>
      <c r="AF22" s="213"/>
      <c r="AG22" s="213" t="s">
        <v>136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2.5" outlineLevel="1" x14ac:dyDescent="0.2">
      <c r="A23" s="237">
        <v>4</v>
      </c>
      <c r="B23" s="238" t="s">
        <v>167</v>
      </c>
      <c r="C23" s="256" t="s">
        <v>168</v>
      </c>
      <c r="D23" s="239" t="s">
        <v>125</v>
      </c>
      <c r="E23" s="240">
        <v>73.45</v>
      </c>
      <c r="F23" s="241"/>
      <c r="G23" s="242">
        <f>ROUND(E23*F23,2)</f>
        <v>0</v>
      </c>
      <c r="H23" s="241"/>
      <c r="I23" s="242">
        <f>ROUND(E23*H23,2)</f>
        <v>0</v>
      </c>
      <c r="J23" s="241"/>
      <c r="K23" s="242">
        <f>ROUND(E23*J23,2)</f>
        <v>0</v>
      </c>
      <c r="L23" s="242">
        <v>21</v>
      </c>
      <c r="M23" s="242">
        <f>G23*(1+L23/100)</f>
        <v>0</v>
      </c>
      <c r="N23" s="240">
        <v>0</v>
      </c>
      <c r="O23" s="240">
        <f>ROUND(E23*N23,2)</f>
        <v>0</v>
      </c>
      <c r="P23" s="240">
        <v>0</v>
      </c>
      <c r="Q23" s="240">
        <f>ROUND(E23*P23,2)</f>
        <v>0</v>
      </c>
      <c r="R23" s="242" t="s">
        <v>126</v>
      </c>
      <c r="S23" s="242" t="s">
        <v>127</v>
      </c>
      <c r="T23" s="243" t="s">
        <v>127</v>
      </c>
      <c r="U23" s="223">
        <v>0.65</v>
      </c>
      <c r="V23" s="223">
        <f>ROUND(E23*U23,2)</f>
        <v>47.74</v>
      </c>
      <c r="W23" s="223"/>
      <c r="X23" s="223" t="s">
        <v>128</v>
      </c>
      <c r="Y23" s="223" t="s">
        <v>129</v>
      </c>
      <c r="Z23" s="213"/>
      <c r="AA23" s="213"/>
      <c r="AB23" s="213"/>
      <c r="AC23" s="213"/>
      <c r="AD23" s="213"/>
      <c r="AE23" s="213"/>
      <c r="AF23" s="213"/>
      <c r="AG23" s="213" t="s">
        <v>150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2" x14ac:dyDescent="0.2">
      <c r="A24" s="220"/>
      <c r="B24" s="221"/>
      <c r="C24" s="260" t="s">
        <v>534</v>
      </c>
      <c r="D24" s="247"/>
      <c r="E24" s="247"/>
      <c r="F24" s="247"/>
      <c r="G24" s="247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3"/>
      <c r="AA24" s="213"/>
      <c r="AB24" s="213"/>
      <c r="AC24" s="213"/>
      <c r="AD24" s="213"/>
      <c r="AE24" s="213"/>
      <c r="AF24" s="213"/>
      <c r="AG24" s="213" t="s">
        <v>134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2" x14ac:dyDescent="0.2">
      <c r="A25" s="220"/>
      <c r="B25" s="221"/>
      <c r="C25" s="259" t="s">
        <v>535</v>
      </c>
      <c r="D25" s="227"/>
      <c r="E25" s="228">
        <v>5.25</v>
      </c>
      <c r="F25" s="223"/>
      <c r="G25" s="223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3"/>
      <c r="AA25" s="213"/>
      <c r="AB25" s="213"/>
      <c r="AC25" s="213"/>
      <c r="AD25" s="213"/>
      <c r="AE25" s="213"/>
      <c r="AF25" s="213"/>
      <c r="AG25" s="213" t="s">
        <v>136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3" x14ac:dyDescent="0.2">
      <c r="A26" s="220"/>
      <c r="B26" s="221"/>
      <c r="C26" s="259" t="s">
        <v>536</v>
      </c>
      <c r="D26" s="227"/>
      <c r="E26" s="228">
        <v>25</v>
      </c>
      <c r="F26" s="223"/>
      <c r="G26" s="22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3"/>
      <c r="AA26" s="213"/>
      <c r="AB26" s="213"/>
      <c r="AC26" s="213"/>
      <c r="AD26" s="213"/>
      <c r="AE26" s="213"/>
      <c r="AF26" s="213"/>
      <c r="AG26" s="213" t="s">
        <v>136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3" x14ac:dyDescent="0.2">
      <c r="A27" s="220"/>
      <c r="B27" s="221"/>
      <c r="C27" s="259" t="s">
        <v>537</v>
      </c>
      <c r="D27" s="227"/>
      <c r="E27" s="228">
        <v>43.2</v>
      </c>
      <c r="F27" s="223"/>
      <c r="G27" s="223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3"/>
      <c r="AA27" s="213"/>
      <c r="AB27" s="213"/>
      <c r="AC27" s="213"/>
      <c r="AD27" s="213"/>
      <c r="AE27" s="213"/>
      <c r="AF27" s="213"/>
      <c r="AG27" s="213" t="s">
        <v>136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22.5" outlineLevel="1" x14ac:dyDescent="0.2">
      <c r="A28" s="237">
        <v>5</v>
      </c>
      <c r="B28" s="238" t="s">
        <v>172</v>
      </c>
      <c r="C28" s="256" t="s">
        <v>173</v>
      </c>
      <c r="D28" s="239" t="s">
        <v>125</v>
      </c>
      <c r="E28" s="240">
        <v>169.2</v>
      </c>
      <c r="F28" s="241"/>
      <c r="G28" s="242">
        <f>ROUND(E28*F28,2)</f>
        <v>0</v>
      </c>
      <c r="H28" s="241"/>
      <c r="I28" s="242">
        <f>ROUND(E28*H28,2)</f>
        <v>0</v>
      </c>
      <c r="J28" s="241"/>
      <c r="K28" s="242">
        <f>ROUND(E28*J28,2)</f>
        <v>0</v>
      </c>
      <c r="L28" s="242">
        <v>21</v>
      </c>
      <c r="M28" s="242">
        <f>G28*(1+L28/100)</f>
        <v>0</v>
      </c>
      <c r="N28" s="240">
        <v>0</v>
      </c>
      <c r="O28" s="240">
        <f>ROUND(E28*N28,2)</f>
        <v>0</v>
      </c>
      <c r="P28" s="240">
        <v>0</v>
      </c>
      <c r="Q28" s="240">
        <f>ROUND(E28*P28,2)</f>
        <v>0</v>
      </c>
      <c r="R28" s="242" t="s">
        <v>126</v>
      </c>
      <c r="S28" s="242" t="s">
        <v>127</v>
      </c>
      <c r="T28" s="243" t="s">
        <v>127</v>
      </c>
      <c r="U28" s="223">
        <v>0.01</v>
      </c>
      <c r="V28" s="223">
        <f>ROUND(E28*U28,2)</f>
        <v>1.69</v>
      </c>
      <c r="W28" s="223"/>
      <c r="X28" s="223" t="s">
        <v>128</v>
      </c>
      <c r="Y28" s="223" t="s">
        <v>129</v>
      </c>
      <c r="Z28" s="213"/>
      <c r="AA28" s="213"/>
      <c r="AB28" s="213"/>
      <c r="AC28" s="213"/>
      <c r="AD28" s="213"/>
      <c r="AE28" s="213"/>
      <c r="AF28" s="213"/>
      <c r="AG28" s="213" t="s">
        <v>130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2" x14ac:dyDescent="0.2">
      <c r="A29" s="220"/>
      <c r="B29" s="221"/>
      <c r="C29" s="259" t="s">
        <v>538</v>
      </c>
      <c r="D29" s="227"/>
      <c r="E29" s="228">
        <v>95.75</v>
      </c>
      <c r="F29" s="223"/>
      <c r="G29" s="223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3"/>
      <c r="AA29" s="213"/>
      <c r="AB29" s="213"/>
      <c r="AC29" s="213"/>
      <c r="AD29" s="213"/>
      <c r="AE29" s="213"/>
      <c r="AF29" s="213"/>
      <c r="AG29" s="213" t="s">
        <v>136</v>
      </c>
      <c r="AH29" s="213">
        <v>5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3" x14ac:dyDescent="0.2">
      <c r="A30" s="220"/>
      <c r="B30" s="221"/>
      <c r="C30" s="259" t="s">
        <v>539</v>
      </c>
      <c r="D30" s="227"/>
      <c r="E30" s="228">
        <v>73.45</v>
      </c>
      <c r="F30" s="223"/>
      <c r="G30" s="223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3"/>
      <c r="AA30" s="213"/>
      <c r="AB30" s="213"/>
      <c r="AC30" s="213"/>
      <c r="AD30" s="213"/>
      <c r="AE30" s="213"/>
      <c r="AF30" s="213"/>
      <c r="AG30" s="213" t="s">
        <v>136</v>
      </c>
      <c r="AH30" s="213">
        <v>5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37">
        <v>6</v>
      </c>
      <c r="B31" s="238" t="s">
        <v>189</v>
      </c>
      <c r="C31" s="256" t="s">
        <v>190</v>
      </c>
      <c r="D31" s="239" t="s">
        <v>191</v>
      </c>
      <c r="E31" s="240">
        <v>553</v>
      </c>
      <c r="F31" s="241"/>
      <c r="G31" s="242">
        <f>ROUND(E31*F31,2)</f>
        <v>0</v>
      </c>
      <c r="H31" s="241"/>
      <c r="I31" s="242">
        <f>ROUND(E31*H31,2)</f>
        <v>0</v>
      </c>
      <c r="J31" s="241"/>
      <c r="K31" s="242">
        <f>ROUND(E31*J31,2)</f>
        <v>0</v>
      </c>
      <c r="L31" s="242">
        <v>21</v>
      </c>
      <c r="M31" s="242">
        <f>G31*(1+L31/100)</f>
        <v>0</v>
      </c>
      <c r="N31" s="240">
        <v>0</v>
      </c>
      <c r="O31" s="240">
        <f>ROUND(E31*N31,2)</f>
        <v>0</v>
      </c>
      <c r="P31" s="240">
        <v>0</v>
      </c>
      <c r="Q31" s="240">
        <f>ROUND(E31*P31,2)</f>
        <v>0</v>
      </c>
      <c r="R31" s="242" t="s">
        <v>192</v>
      </c>
      <c r="S31" s="242" t="s">
        <v>127</v>
      </c>
      <c r="T31" s="243" t="s">
        <v>127</v>
      </c>
      <c r="U31" s="223">
        <v>0.02</v>
      </c>
      <c r="V31" s="223">
        <f>ROUND(E31*U31,2)</f>
        <v>11.06</v>
      </c>
      <c r="W31" s="223"/>
      <c r="X31" s="223" t="s">
        <v>128</v>
      </c>
      <c r="Y31" s="223" t="s">
        <v>129</v>
      </c>
      <c r="Z31" s="213"/>
      <c r="AA31" s="213"/>
      <c r="AB31" s="213"/>
      <c r="AC31" s="213"/>
      <c r="AD31" s="213"/>
      <c r="AE31" s="213"/>
      <c r="AF31" s="213"/>
      <c r="AG31" s="213" t="s">
        <v>150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2" x14ac:dyDescent="0.2">
      <c r="A32" s="220"/>
      <c r="B32" s="221"/>
      <c r="C32" s="257" t="s">
        <v>193</v>
      </c>
      <c r="D32" s="245"/>
      <c r="E32" s="245"/>
      <c r="F32" s="245"/>
      <c r="G32" s="245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3"/>
      <c r="AA32" s="213"/>
      <c r="AB32" s="213"/>
      <c r="AC32" s="213"/>
      <c r="AD32" s="213"/>
      <c r="AE32" s="213"/>
      <c r="AF32" s="213"/>
      <c r="AG32" s="213" t="s">
        <v>132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2" x14ac:dyDescent="0.2">
      <c r="A33" s="220"/>
      <c r="B33" s="221"/>
      <c r="C33" s="258" t="s">
        <v>540</v>
      </c>
      <c r="D33" s="246"/>
      <c r="E33" s="246"/>
      <c r="F33" s="246"/>
      <c r="G33" s="246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3"/>
      <c r="AA33" s="213"/>
      <c r="AB33" s="213"/>
      <c r="AC33" s="213"/>
      <c r="AD33" s="213"/>
      <c r="AE33" s="213"/>
      <c r="AF33" s="213"/>
      <c r="AG33" s="213" t="s">
        <v>134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2" x14ac:dyDescent="0.2">
      <c r="A34" s="220"/>
      <c r="B34" s="221"/>
      <c r="C34" s="259" t="s">
        <v>541</v>
      </c>
      <c r="D34" s="227"/>
      <c r="E34" s="228">
        <v>553</v>
      </c>
      <c r="F34" s="223"/>
      <c r="G34" s="223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3"/>
      <c r="AA34" s="213"/>
      <c r="AB34" s="213"/>
      <c r="AC34" s="213"/>
      <c r="AD34" s="213"/>
      <c r="AE34" s="213"/>
      <c r="AF34" s="213"/>
      <c r="AG34" s="213" t="s">
        <v>136</v>
      </c>
      <c r="AH34" s="213">
        <v>5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22.5" outlineLevel="1" x14ac:dyDescent="0.2">
      <c r="A35" s="237">
        <v>7</v>
      </c>
      <c r="B35" s="238" t="s">
        <v>542</v>
      </c>
      <c r="C35" s="256" t="s">
        <v>543</v>
      </c>
      <c r="D35" s="239" t="s">
        <v>191</v>
      </c>
      <c r="E35" s="240">
        <v>553</v>
      </c>
      <c r="F35" s="241"/>
      <c r="G35" s="242">
        <f>ROUND(E35*F35,2)</f>
        <v>0</v>
      </c>
      <c r="H35" s="241"/>
      <c r="I35" s="242">
        <f>ROUND(E35*H35,2)</f>
        <v>0</v>
      </c>
      <c r="J35" s="241"/>
      <c r="K35" s="242">
        <f>ROUND(E35*J35,2)</f>
        <v>0</v>
      </c>
      <c r="L35" s="242">
        <v>21</v>
      </c>
      <c r="M35" s="242">
        <f>G35*(1+L35/100)</f>
        <v>0</v>
      </c>
      <c r="N35" s="240">
        <v>0</v>
      </c>
      <c r="O35" s="240">
        <f>ROUND(E35*N35,2)</f>
        <v>0</v>
      </c>
      <c r="P35" s="240">
        <v>0</v>
      </c>
      <c r="Q35" s="240">
        <f>ROUND(E35*P35,2)</f>
        <v>0</v>
      </c>
      <c r="R35" s="242" t="s">
        <v>126</v>
      </c>
      <c r="S35" s="242" t="s">
        <v>127</v>
      </c>
      <c r="T35" s="243" t="s">
        <v>127</v>
      </c>
      <c r="U35" s="223">
        <v>0.13</v>
      </c>
      <c r="V35" s="223">
        <f>ROUND(E35*U35,2)</f>
        <v>71.89</v>
      </c>
      <c r="W35" s="223"/>
      <c r="X35" s="223" t="s">
        <v>128</v>
      </c>
      <c r="Y35" s="223" t="s">
        <v>129</v>
      </c>
      <c r="Z35" s="213"/>
      <c r="AA35" s="213"/>
      <c r="AB35" s="213"/>
      <c r="AC35" s="213"/>
      <c r="AD35" s="213"/>
      <c r="AE35" s="213"/>
      <c r="AF35" s="213"/>
      <c r="AG35" s="213" t="s">
        <v>150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22.5" outlineLevel="2" x14ac:dyDescent="0.2">
      <c r="A36" s="220"/>
      <c r="B36" s="221"/>
      <c r="C36" s="257" t="s">
        <v>203</v>
      </c>
      <c r="D36" s="245"/>
      <c r="E36" s="245"/>
      <c r="F36" s="245"/>
      <c r="G36" s="245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3"/>
      <c r="AA36" s="213"/>
      <c r="AB36" s="213"/>
      <c r="AC36" s="213"/>
      <c r="AD36" s="213"/>
      <c r="AE36" s="213"/>
      <c r="AF36" s="213"/>
      <c r="AG36" s="213" t="s">
        <v>132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44" t="str">
        <f>C36</f>
        <v>s případným nutným přemístěním hromad nebo dočasných skládek na místo potřeby ze vzdálenosti do 30 m, v rovině nebo ve svahu do 1 : 5,</v>
      </c>
      <c r="BB36" s="213"/>
      <c r="BC36" s="213"/>
      <c r="BD36" s="213"/>
      <c r="BE36" s="213"/>
      <c r="BF36" s="213"/>
      <c r="BG36" s="213"/>
      <c r="BH36" s="213"/>
    </row>
    <row r="37" spans="1:60" outlineLevel="2" x14ac:dyDescent="0.2">
      <c r="A37" s="220"/>
      <c r="B37" s="221"/>
      <c r="C37" s="259" t="s">
        <v>544</v>
      </c>
      <c r="D37" s="227"/>
      <c r="E37" s="228">
        <v>21</v>
      </c>
      <c r="F37" s="223"/>
      <c r="G37" s="223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3"/>
      <c r="AA37" s="213"/>
      <c r="AB37" s="213"/>
      <c r="AC37" s="213"/>
      <c r="AD37" s="213"/>
      <c r="AE37" s="213"/>
      <c r="AF37" s="213"/>
      <c r="AG37" s="213" t="s">
        <v>136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3" x14ac:dyDescent="0.2">
      <c r="A38" s="220"/>
      <c r="B38" s="221"/>
      <c r="C38" s="259" t="s">
        <v>545</v>
      </c>
      <c r="D38" s="227"/>
      <c r="E38" s="228">
        <v>100</v>
      </c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3"/>
      <c r="AA38" s="213"/>
      <c r="AB38" s="213"/>
      <c r="AC38" s="213"/>
      <c r="AD38" s="213"/>
      <c r="AE38" s="213"/>
      <c r="AF38" s="213"/>
      <c r="AG38" s="213" t="s">
        <v>136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3" x14ac:dyDescent="0.2">
      <c r="A39" s="220"/>
      <c r="B39" s="221"/>
      <c r="C39" s="259" t="s">
        <v>546</v>
      </c>
      <c r="D39" s="227"/>
      <c r="E39" s="228">
        <v>432</v>
      </c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3"/>
      <c r="AA39" s="213"/>
      <c r="AB39" s="213"/>
      <c r="AC39" s="213"/>
      <c r="AD39" s="213"/>
      <c r="AE39" s="213"/>
      <c r="AF39" s="213"/>
      <c r="AG39" s="213" t="s">
        <v>136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22.5" outlineLevel="1" x14ac:dyDescent="0.2">
      <c r="A40" s="237">
        <v>8</v>
      </c>
      <c r="B40" s="238" t="s">
        <v>547</v>
      </c>
      <c r="C40" s="256" t="s">
        <v>548</v>
      </c>
      <c r="D40" s="239" t="s">
        <v>191</v>
      </c>
      <c r="E40" s="240">
        <v>507.6</v>
      </c>
      <c r="F40" s="241"/>
      <c r="G40" s="242">
        <f>ROUND(E40*F40,2)</f>
        <v>0</v>
      </c>
      <c r="H40" s="241"/>
      <c r="I40" s="242">
        <f>ROUND(E40*H40,2)</f>
        <v>0</v>
      </c>
      <c r="J40" s="241"/>
      <c r="K40" s="242">
        <f>ROUND(E40*J40,2)</f>
        <v>0</v>
      </c>
      <c r="L40" s="242">
        <v>21</v>
      </c>
      <c r="M40" s="242">
        <f>G40*(1+L40/100)</f>
        <v>0</v>
      </c>
      <c r="N40" s="240">
        <v>0</v>
      </c>
      <c r="O40" s="240">
        <f>ROUND(E40*N40,2)</f>
        <v>0</v>
      </c>
      <c r="P40" s="240">
        <v>0</v>
      </c>
      <c r="Q40" s="240">
        <f>ROUND(E40*P40,2)</f>
        <v>0</v>
      </c>
      <c r="R40" s="242" t="s">
        <v>192</v>
      </c>
      <c r="S40" s="242" t="s">
        <v>127</v>
      </c>
      <c r="T40" s="243" t="s">
        <v>549</v>
      </c>
      <c r="U40" s="223">
        <v>0.03</v>
      </c>
      <c r="V40" s="223">
        <f>ROUND(E40*U40,2)</f>
        <v>15.23</v>
      </c>
      <c r="W40" s="223"/>
      <c r="X40" s="223" t="s">
        <v>128</v>
      </c>
      <c r="Y40" s="223" t="s">
        <v>129</v>
      </c>
      <c r="Z40" s="213"/>
      <c r="AA40" s="213"/>
      <c r="AB40" s="213"/>
      <c r="AC40" s="213"/>
      <c r="AD40" s="213"/>
      <c r="AE40" s="213"/>
      <c r="AF40" s="213"/>
      <c r="AG40" s="213" t="s">
        <v>130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2" x14ac:dyDescent="0.2">
      <c r="A41" s="220"/>
      <c r="B41" s="221"/>
      <c r="C41" s="259" t="s">
        <v>550</v>
      </c>
      <c r="D41" s="227"/>
      <c r="E41" s="228">
        <v>507.6</v>
      </c>
      <c r="F41" s="223"/>
      <c r="G41" s="223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3"/>
      <c r="AA41" s="213"/>
      <c r="AB41" s="213"/>
      <c r="AC41" s="213"/>
      <c r="AD41" s="213"/>
      <c r="AE41" s="213"/>
      <c r="AF41" s="213"/>
      <c r="AG41" s="213" t="s">
        <v>136</v>
      </c>
      <c r="AH41" s="213">
        <v>5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37">
        <v>9</v>
      </c>
      <c r="B42" s="238" t="s">
        <v>206</v>
      </c>
      <c r="C42" s="256" t="s">
        <v>207</v>
      </c>
      <c r="D42" s="239" t="s">
        <v>208</v>
      </c>
      <c r="E42" s="240">
        <v>191.5</v>
      </c>
      <c r="F42" s="241"/>
      <c r="G42" s="242">
        <f>ROUND(E42*F42,2)</f>
        <v>0</v>
      </c>
      <c r="H42" s="241"/>
      <c r="I42" s="242">
        <f>ROUND(E42*H42,2)</f>
        <v>0</v>
      </c>
      <c r="J42" s="241"/>
      <c r="K42" s="242">
        <f>ROUND(E42*J42,2)</f>
        <v>0</v>
      </c>
      <c r="L42" s="242">
        <v>21</v>
      </c>
      <c r="M42" s="242">
        <f>G42*(1+L42/100)</f>
        <v>0</v>
      </c>
      <c r="N42" s="240">
        <v>0</v>
      </c>
      <c r="O42" s="240">
        <f>ROUND(E42*N42,2)</f>
        <v>0</v>
      </c>
      <c r="P42" s="240">
        <v>0</v>
      </c>
      <c r="Q42" s="240">
        <f>ROUND(E42*P42,2)</f>
        <v>0</v>
      </c>
      <c r="R42" s="242" t="s">
        <v>126</v>
      </c>
      <c r="S42" s="242" t="s">
        <v>127</v>
      </c>
      <c r="T42" s="243" t="s">
        <v>127</v>
      </c>
      <c r="U42" s="223">
        <v>0</v>
      </c>
      <c r="V42" s="223">
        <f>ROUND(E42*U42,2)</f>
        <v>0</v>
      </c>
      <c r="W42" s="223"/>
      <c r="X42" s="223" t="s">
        <v>128</v>
      </c>
      <c r="Y42" s="223" t="s">
        <v>129</v>
      </c>
      <c r="Z42" s="213"/>
      <c r="AA42" s="213"/>
      <c r="AB42" s="213"/>
      <c r="AC42" s="213"/>
      <c r="AD42" s="213"/>
      <c r="AE42" s="213"/>
      <c r="AF42" s="213"/>
      <c r="AG42" s="213" t="s">
        <v>130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2" x14ac:dyDescent="0.2">
      <c r="A43" s="220"/>
      <c r="B43" s="221"/>
      <c r="C43" s="259" t="s">
        <v>551</v>
      </c>
      <c r="D43" s="227"/>
      <c r="E43" s="228">
        <v>191.5</v>
      </c>
      <c r="F43" s="223"/>
      <c r="G43" s="223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3"/>
      <c r="AA43" s="213"/>
      <c r="AB43" s="213"/>
      <c r="AC43" s="213"/>
      <c r="AD43" s="213"/>
      <c r="AE43" s="213"/>
      <c r="AF43" s="213"/>
      <c r="AG43" s="213" t="s">
        <v>136</v>
      </c>
      <c r="AH43" s="213">
        <v>5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37">
        <v>10</v>
      </c>
      <c r="B44" s="238" t="s">
        <v>219</v>
      </c>
      <c r="C44" s="256" t="s">
        <v>220</v>
      </c>
      <c r="D44" s="239" t="s">
        <v>221</v>
      </c>
      <c r="E44" s="240">
        <v>13.824999999999999</v>
      </c>
      <c r="F44" s="241"/>
      <c r="G44" s="242">
        <f>ROUND(E44*F44,2)</f>
        <v>0</v>
      </c>
      <c r="H44" s="241"/>
      <c r="I44" s="242">
        <f>ROUND(E44*H44,2)</f>
        <v>0</v>
      </c>
      <c r="J44" s="241"/>
      <c r="K44" s="242">
        <f>ROUND(E44*J44,2)</f>
        <v>0</v>
      </c>
      <c r="L44" s="242">
        <v>21</v>
      </c>
      <c r="M44" s="242">
        <f>G44*(1+L44/100)</f>
        <v>0</v>
      </c>
      <c r="N44" s="240">
        <v>1E-3</v>
      </c>
      <c r="O44" s="240">
        <f>ROUND(E44*N44,2)</f>
        <v>0.01</v>
      </c>
      <c r="P44" s="240">
        <v>0</v>
      </c>
      <c r="Q44" s="240">
        <f>ROUND(E44*P44,2)</f>
        <v>0</v>
      </c>
      <c r="R44" s="242" t="s">
        <v>222</v>
      </c>
      <c r="S44" s="242" t="s">
        <v>127</v>
      </c>
      <c r="T44" s="243" t="s">
        <v>127</v>
      </c>
      <c r="U44" s="223">
        <v>0</v>
      </c>
      <c r="V44" s="223">
        <f>ROUND(E44*U44,2)</f>
        <v>0</v>
      </c>
      <c r="W44" s="223"/>
      <c r="X44" s="223" t="s">
        <v>223</v>
      </c>
      <c r="Y44" s="223" t="s">
        <v>129</v>
      </c>
      <c r="Z44" s="213"/>
      <c r="AA44" s="213"/>
      <c r="AB44" s="213"/>
      <c r="AC44" s="213"/>
      <c r="AD44" s="213"/>
      <c r="AE44" s="213"/>
      <c r="AF44" s="213"/>
      <c r="AG44" s="213" t="s">
        <v>224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2" x14ac:dyDescent="0.2">
      <c r="A45" s="220"/>
      <c r="B45" s="221"/>
      <c r="C45" s="259" t="s">
        <v>552</v>
      </c>
      <c r="D45" s="227"/>
      <c r="E45" s="228">
        <v>13.824999999999999</v>
      </c>
      <c r="F45" s="223"/>
      <c r="G45" s="223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3"/>
      <c r="AA45" s="213"/>
      <c r="AB45" s="213"/>
      <c r="AC45" s="213"/>
      <c r="AD45" s="213"/>
      <c r="AE45" s="213"/>
      <c r="AF45" s="213"/>
      <c r="AG45" s="213" t="s">
        <v>136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37">
        <v>11</v>
      </c>
      <c r="B46" s="238" t="s">
        <v>553</v>
      </c>
      <c r="C46" s="256" t="s">
        <v>554</v>
      </c>
      <c r="D46" s="239" t="s">
        <v>191</v>
      </c>
      <c r="E46" s="240">
        <v>507.6</v>
      </c>
      <c r="F46" s="241"/>
      <c r="G46" s="242">
        <f>ROUND(E46*F46,2)</f>
        <v>0</v>
      </c>
      <c r="H46" s="241"/>
      <c r="I46" s="242">
        <f>ROUND(E46*H46,2)</f>
        <v>0</v>
      </c>
      <c r="J46" s="241"/>
      <c r="K46" s="242">
        <f>ROUND(E46*J46,2)</f>
        <v>0</v>
      </c>
      <c r="L46" s="242">
        <v>21</v>
      </c>
      <c r="M46" s="242">
        <f>G46*(1+L46/100)</f>
        <v>0</v>
      </c>
      <c r="N46" s="240">
        <v>2.9999999999999997E-4</v>
      </c>
      <c r="O46" s="240">
        <f>ROUND(E46*N46,2)</f>
        <v>0.15</v>
      </c>
      <c r="P46" s="240">
        <v>0</v>
      </c>
      <c r="Q46" s="240">
        <f>ROUND(E46*P46,2)</f>
        <v>0</v>
      </c>
      <c r="R46" s="242" t="s">
        <v>222</v>
      </c>
      <c r="S46" s="242" t="s">
        <v>127</v>
      </c>
      <c r="T46" s="243" t="s">
        <v>549</v>
      </c>
      <c r="U46" s="223">
        <v>0</v>
      </c>
      <c r="V46" s="223">
        <f>ROUND(E46*U46,2)</f>
        <v>0</v>
      </c>
      <c r="W46" s="223"/>
      <c r="X46" s="223" t="s">
        <v>223</v>
      </c>
      <c r="Y46" s="223" t="s">
        <v>129</v>
      </c>
      <c r="Z46" s="213"/>
      <c r="AA46" s="213"/>
      <c r="AB46" s="213"/>
      <c r="AC46" s="213"/>
      <c r="AD46" s="213"/>
      <c r="AE46" s="213"/>
      <c r="AF46" s="213"/>
      <c r="AG46" s="213" t="s">
        <v>313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2" x14ac:dyDescent="0.2">
      <c r="A47" s="220"/>
      <c r="B47" s="221"/>
      <c r="C47" s="259" t="s">
        <v>555</v>
      </c>
      <c r="D47" s="227"/>
      <c r="E47" s="228">
        <v>507.6</v>
      </c>
      <c r="F47" s="223"/>
      <c r="G47" s="223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3"/>
      <c r="AA47" s="213"/>
      <c r="AB47" s="213"/>
      <c r="AC47" s="213"/>
      <c r="AD47" s="213"/>
      <c r="AE47" s="213"/>
      <c r="AF47" s="213"/>
      <c r="AG47" s="213" t="s">
        <v>136</v>
      </c>
      <c r="AH47" s="213">
        <v>5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x14ac:dyDescent="0.2">
      <c r="A48" s="230" t="s">
        <v>121</v>
      </c>
      <c r="B48" s="231" t="s">
        <v>70</v>
      </c>
      <c r="C48" s="255" t="s">
        <v>71</v>
      </c>
      <c r="D48" s="232"/>
      <c r="E48" s="233"/>
      <c r="F48" s="234"/>
      <c r="G48" s="234">
        <f>SUMIF(AG49:AG51,"&lt;&gt;NOR",G49:G51)</f>
        <v>0</v>
      </c>
      <c r="H48" s="234"/>
      <c r="I48" s="234">
        <f>SUM(I49:I51)</f>
        <v>0</v>
      </c>
      <c r="J48" s="234"/>
      <c r="K48" s="234">
        <f>SUM(K49:K51)</f>
        <v>0</v>
      </c>
      <c r="L48" s="234"/>
      <c r="M48" s="234">
        <f>SUM(M49:M51)</f>
        <v>0</v>
      </c>
      <c r="N48" s="233"/>
      <c r="O48" s="233">
        <f>SUM(O49:O51)</f>
        <v>0</v>
      </c>
      <c r="P48" s="233"/>
      <c r="Q48" s="233">
        <f>SUM(Q49:Q51)</f>
        <v>0</v>
      </c>
      <c r="R48" s="234"/>
      <c r="S48" s="234"/>
      <c r="T48" s="235"/>
      <c r="U48" s="229"/>
      <c r="V48" s="229">
        <f>SUM(V49:V51)</f>
        <v>4.2300000000000004</v>
      </c>
      <c r="W48" s="229"/>
      <c r="X48" s="229"/>
      <c r="Y48" s="229"/>
      <c r="AG48" t="s">
        <v>122</v>
      </c>
    </row>
    <row r="49" spans="1:60" ht="22.5" outlineLevel="1" x14ac:dyDescent="0.2">
      <c r="A49" s="237">
        <v>12</v>
      </c>
      <c r="B49" s="238" t="s">
        <v>556</v>
      </c>
      <c r="C49" s="256" t="s">
        <v>557</v>
      </c>
      <c r="D49" s="239" t="s">
        <v>191</v>
      </c>
      <c r="E49" s="240">
        <v>423</v>
      </c>
      <c r="F49" s="241"/>
      <c r="G49" s="242">
        <f>ROUND(E49*F49,2)</f>
        <v>0</v>
      </c>
      <c r="H49" s="241"/>
      <c r="I49" s="242">
        <f>ROUND(E49*H49,2)</f>
        <v>0</v>
      </c>
      <c r="J49" s="241"/>
      <c r="K49" s="242">
        <f>ROUND(E49*J49,2)</f>
        <v>0</v>
      </c>
      <c r="L49" s="242">
        <v>21</v>
      </c>
      <c r="M49" s="242">
        <f>G49*(1+L49/100)</f>
        <v>0</v>
      </c>
      <c r="N49" s="240">
        <v>0</v>
      </c>
      <c r="O49" s="240">
        <f>ROUND(E49*N49,2)</f>
        <v>0</v>
      </c>
      <c r="P49" s="240">
        <v>0</v>
      </c>
      <c r="Q49" s="240">
        <f>ROUND(E49*P49,2)</f>
        <v>0</v>
      </c>
      <c r="R49" s="242" t="s">
        <v>126</v>
      </c>
      <c r="S49" s="242" t="s">
        <v>127</v>
      </c>
      <c r="T49" s="243" t="s">
        <v>127</v>
      </c>
      <c r="U49" s="223">
        <v>0.01</v>
      </c>
      <c r="V49" s="223">
        <f>ROUND(E49*U49,2)</f>
        <v>4.2300000000000004</v>
      </c>
      <c r="W49" s="223"/>
      <c r="X49" s="223" t="s">
        <v>128</v>
      </c>
      <c r="Y49" s="223" t="s">
        <v>129</v>
      </c>
      <c r="Z49" s="213"/>
      <c r="AA49" s="213"/>
      <c r="AB49" s="213"/>
      <c r="AC49" s="213"/>
      <c r="AD49" s="213"/>
      <c r="AE49" s="213"/>
      <c r="AF49" s="213"/>
      <c r="AG49" s="213" t="s">
        <v>130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2" x14ac:dyDescent="0.2">
      <c r="A50" s="220"/>
      <c r="B50" s="221"/>
      <c r="C50" s="257" t="s">
        <v>558</v>
      </c>
      <c r="D50" s="245"/>
      <c r="E50" s="245"/>
      <c r="F50" s="245"/>
      <c r="G50" s="245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3"/>
      <c r="AA50" s="213"/>
      <c r="AB50" s="213"/>
      <c r="AC50" s="213"/>
      <c r="AD50" s="213"/>
      <c r="AE50" s="213"/>
      <c r="AF50" s="213"/>
      <c r="AG50" s="213" t="s">
        <v>132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44" t="str">
        <f>C50</f>
        <v>z rostlé horniny tř.1 - 4 pod násypy z hornin soudržných do 92% PS a hornin nesoudržných sypkých relativní ulehlosti I(d) do 0,8</v>
      </c>
      <c r="BB50" s="213"/>
      <c r="BC50" s="213"/>
      <c r="BD50" s="213"/>
      <c r="BE50" s="213"/>
      <c r="BF50" s="213"/>
      <c r="BG50" s="213"/>
      <c r="BH50" s="213"/>
    </row>
    <row r="51" spans="1:60" outlineLevel="2" x14ac:dyDescent="0.2">
      <c r="A51" s="220"/>
      <c r="B51" s="221"/>
      <c r="C51" s="259" t="s">
        <v>559</v>
      </c>
      <c r="D51" s="227"/>
      <c r="E51" s="228">
        <v>423</v>
      </c>
      <c r="F51" s="223"/>
      <c r="G51" s="223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3"/>
      <c r="AA51" s="213"/>
      <c r="AB51" s="213"/>
      <c r="AC51" s="213"/>
      <c r="AD51" s="213"/>
      <c r="AE51" s="213"/>
      <c r="AF51" s="213"/>
      <c r="AG51" s="213" t="s">
        <v>136</v>
      </c>
      <c r="AH51" s="213">
        <v>5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x14ac:dyDescent="0.2">
      <c r="A52" s="230" t="s">
        <v>121</v>
      </c>
      <c r="B52" s="231" t="s">
        <v>76</v>
      </c>
      <c r="C52" s="255" t="s">
        <v>77</v>
      </c>
      <c r="D52" s="232"/>
      <c r="E52" s="233"/>
      <c r="F52" s="234"/>
      <c r="G52" s="234">
        <f>SUMIF(AG53:AG58,"&lt;&gt;NOR",G53:G58)</f>
        <v>0</v>
      </c>
      <c r="H52" s="234"/>
      <c r="I52" s="234">
        <f>SUM(I53:I58)</f>
        <v>0</v>
      </c>
      <c r="J52" s="234"/>
      <c r="K52" s="234">
        <f>SUM(K53:K58)</f>
        <v>0</v>
      </c>
      <c r="L52" s="234"/>
      <c r="M52" s="234">
        <f>SUM(M53:M58)</f>
        <v>0</v>
      </c>
      <c r="N52" s="233"/>
      <c r="O52" s="233">
        <f>SUM(O53:O58)</f>
        <v>218.69</v>
      </c>
      <c r="P52" s="233"/>
      <c r="Q52" s="233">
        <f>SUM(Q53:Q58)</f>
        <v>0</v>
      </c>
      <c r="R52" s="234"/>
      <c r="S52" s="234"/>
      <c r="T52" s="235"/>
      <c r="U52" s="229"/>
      <c r="V52" s="229">
        <f>SUM(V53:V58)</f>
        <v>20.560000000000002</v>
      </c>
      <c r="W52" s="229"/>
      <c r="X52" s="229"/>
      <c r="Y52" s="229"/>
      <c r="AG52" t="s">
        <v>122</v>
      </c>
    </row>
    <row r="53" spans="1:60" ht="22.5" outlineLevel="1" x14ac:dyDescent="0.2">
      <c r="A53" s="237">
        <v>13</v>
      </c>
      <c r="B53" s="238" t="s">
        <v>560</v>
      </c>
      <c r="C53" s="256" t="s">
        <v>561</v>
      </c>
      <c r="D53" s="239" t="s">
        <v>191</v>
      </c>
      <c r="E53" s="240">
        <v>465.3</v>
      </c>
      <c r="F53" s="241"/>
      <c r="G53" s="242">
        <f>ROUND(E53*F53,2)</f>
        <v>0</v>
      </c>
      <c r="H53" s="241"/>
      <c r="I53" s="242">
        <f>ROUND(E53*H53,2)</f>
        <v>0</v>
      </c>
      <c r="J53" s="241"/>
      <c r="K53" s="242">
        <f>ROUND(E53*J53,2)</f>
        <v>0</v>
      </c>
      <c r="L53" s="242">
        <v>21</v>
      </c>
      <c r="M53" s="242">
        <f>G53*(1+L53/100)</f>
        <v>0</v>
      </c>
      <c r="N53" s="240">
        <v>0.378</v>
      </c>
      <c r="O53" s="240">
        <f>ROUND(E53*N53,2)</f>
        <v>175.88</v>
      </c>
      <c r="P53" s="240">
        <v>0</v>
      </c>
      <c r="Q53" s="240">
        <f>ROUND(E53*P53,2)</f>
        <v>0</v>
      </c>
      <c r="R53" s="242" t="s">
        <v>405</v>
      </c>
      <c r="S53" s="242" t="s">
        <v>127</v>
      </c>
      <c r="T53" s="243" t="s">
        <v>127</v>
      </c>
      <c r="U53" s="223">
        <v>2.5999999999999999E-2</v>
      </c>
      <c r="V53" s="223">
        <f>ROUND(E53*U53,2)</f>
        <v>12.1</v>
      </c>
      <c r="W53" s="223"/>
      <c r="X53" s="223" t="s">
        <v>128</v>
      </c>
      <c r="Y53" s="223" t="s">
        <v>129</v>
      </c>
      <c r="Z53" s="213"/>
      <c r="AA53" s="213"/>
      <c r="AB53" s="213"/>
      <c r="AC53" s="213"/>
      <c r="AD53" s="213"/>
      <c r="AE53" s="213"/>
      <c r="AF53" s="213"/>
      <c r="AG53" s="213" t="s">
        <v>150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2" x14ac:dyDescent="0.2">
      <c r="A54" s="220"/>
      <c r="B54" s="221"/>
      <c r="C54" s="259" t="s">
        <v>562</v>
      </c>
      <c r="D54" s="227"/>
      <c r="E54" s="228">
        <v>465.3</v>
      </c>
      <c r="F54" s="223"/>
      <c r="G54" s="223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3"/>
      <c r="AA54" s="213"/>
      <c r="AB54" s="213"/>
      <c r="AC54" s="213"/>
      <c r="AD54" s="213"/>
      <c r="AE54" s="213"/>
      <c r="AF54" s="213"/>
      <c r="AG54" s="213" t="s">
        <v>136</v>
      </c>
      <c r="AH54" s="213">
        <v>5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22.5" outlineLevel="1" x14ac:dyDescent="0.2">
      <c r="A55" s="237">
        <v>14</v>
      </c>
      <c r="B55" s="238" t="s">
        <v>563</v>
      </c>
      <c r="C55" s="256" t="s">
        <v>564</v>
      </c>
      <c r="D55" s="239" t="s">
        <v>191</v>
      </c>
      <c r="E55" s="240">
        <v>423</v>
      </c>
      <c r="F55" s="241"/>
      <c r="G55" s="242">
        <f>ROUND(E55*F55,2)</f>
        <v>0</v>
      </c>
      <c r="H55" s="241"/>
      <c r="I55" s="242">
        <f>ROUND(E55*H55,2)</f>
        <v>0</v>
      </c>
      <c r="J55" s="241"/>
      <c r="K55" s="242">
        <f>ROUND(E55*J55,2)</f>
        <v>0</v>
      </c>
      <c r="L55" s="242">
        <v>21</v>
      </c>
      <c r="M55" s="242">
        <f>G55*(1+L55/100)</f>
        <v>0</v>
      </c>
      <c r="N55" s="240">
        <v>0.1012</v>
      </c>
      <c r="O55" s="240">
        <f>ROUND(E55*N55,2)</f>
        <v>42.81</v>
      </c>
      <c r="P55" s="240">
        <v>0</v>
      </c>
      <c r="Q55" s="240">
        <f>ROUND(E55*P55,2)</f>
        <v>0</v>
      </c>
      <c r="R55" s="242" t="s">
        <v>405</v>
      </c>
      <c r="S55" s="242" t="s">
        <v>127</v>
      </c>
      <c r="T55" s="243" t="s">
        <v>127</v>
      </c>
      <c r="U55" s="223">
        <v>0.02</v>
      </c>
      <c r="V55" s="223">
        <f>ROUND(E55*U55,2)</f>
        <v>8.4600000000000009</v>
      </c>
      <c r="W55" s="223"/>
      <c r="X55" s="223" t="s">
        <v>128</v>
      </c>
      <c r="Y55" s="223" t="s">
        <v>129</v>
      </c>
      <c r="Z55" s="213"/>
      <c r="AA55" s="213"/>
      <c r="AB55" s="213"/>
      <c r="AC55" s="213"/>
      <c r="AD55" s="213"/>
      <c r="AE55" s="213"/>
      <c r="AF55" s="213"/>
      <c r="AG55" s="213" t="s">
        <v>130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2" x14ac:dyDescent="0.2">
      <c r="A56" s="220"/>
      <c r="B56" s="221"/>
      <c r="C56" s="257" t="s">
        <v>565</v>
      </c>
      <c r="D56" s="245"/>
      <c r="E56" s="245"/>
      <c r="F56" s="245"/>
      <c r="G56" s="245"/>
      <c r="H56" s="223"/>
      <c r="I56" s="223"/>
      <c r="J56" s="223"/>
      <c r="K56" s="223"/>
      <c r="L56" s="223"/>
      <c r="M56" s="223"/>
      <c r="N56" s="222"/>
      <c r="O56" s="222"/>
      <c r="P56" s="222"/>
      <c r="Q56" s="222"/>
      <c r="R56" s="223"/>
      <c r="S56" s="223"/>
      <c r="T56" s="223"/>
      <c r="U56" s="223"/>
      <c r="V56" s="223"/>
      <c r="W56" s="223"/>
      <c r="X56" s="223"/>
      <c r="Y56" s="223"/>
      <c r="Z56" s="213"/>
      <c r="AA56" s="213"/>
      <c r="AB56" s="213"/>
      <c r="AC56" s="213"/>
      <c r="AD56" s="213"/>
      <c r="AE56" s="213"/>
      <c r="AF56" s="213"/>
      <c r="AG56" s="213" t="s">
        <v>132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2" x14ac:dyDescent="0.2">
      <c r="A57" s="220"/>
      <c r="B57" s="221"/>
      <c r="C57" s="258" t="s">
        <v>566</v>
      </c>
      <c r="D57" s="246"/>
      <c r="E57" s="246"/>
      <c r="F57" s="246"/>
      <c r="G57" s="246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3"/>
      <c r="AA57" s="213"/>
      <c r="AB57" s="213"/>
      <c r="AC57" s="213"/>
      <c r="AD57" s="213"/>
      <c r="AE57" s="213"/>
      <c r="AF57" s="213"/>
      <c r="AG57" s="213" t="s">
        <v>134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2" x14ac:dyDescent="0.2">
      <c r="A58" s="220"/>
      <c r="B58" s="221"/>
      <c r="C58" s="259" t="s">
        <v>567</v>
      </c>
      <c r="D58" s="227"/>
      <c r="E58" s="228">
        <v>423</v>
      </c>
      <c r="F58" s="223"/>
      <c r="G58" s="223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23"/>
      <c r="Z58" s="213"/>
      <c r="AA58" s="213"/>
      <c r="AB58" s="213"/>
      <c r="AC58" s="213"/>
      <c r="AD58" s="213"/>
      <c r="AE58" s="213"/>
      <c r="AF58" s="213"/>
      <c r="AG58" s="213" t="s">
        <v>136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x14ac:dyDescent="0.2">
      <c r="A59" s="230" t="s">
        <v>121</v>
      </c>
      <c r="B59" s="231" t="s">
        <v>84</v>
      </c>
      <c r="C59" s="255" t="s">
        <v>85</v>
      </c>
      <c r="D59" s="232"/>
      <c r="E59" s="233"/>
      <c r="F59" s="234"/>
      <c r="G59" s="234">
        <f>SUMIF(AG60:AG60,"&lt;&gt;NOR",G60:G60)</f>
        <v>0</v>
      </c>
      <c r="H59" s="234"/>
      <c r="I59" s="234">
        <f>SUM(I60:I60)</f>
        <v>0</v>
      </c>
      <c r="J59" s="234"/>
      <c r="K59" s="234">
        <f>SUM(K60:K60)</f>
        <v>0</v>
      </c>
      <c r="L59" s="234"/>
      <c r="M59" s="234">
        <f>SUM(M60:M60)</f>
        <v>0</v>
      </c>
      <c r="N59" s="233"/>
      <c r="O59" s="233">
        <f>SUM(O60:O60)</f>
        <v>0</v>
      </c>
      <c r="P59" s="233"/>
      <c r="Q59" s="233">
        <f>SUM(Q60:Q60)</f>
        <v>0</v>
      </c>
      <c r="R59" s="234"/>
      <c r="S59" s="234"/>
      <c r="T59" s="235"/>
      <c r="U59" s="229"/>
      <c r="V59" s="229">
        <f>SUM(V60:V60)</f>
        <v>16.41</v>
      </c>
      <c r="W59" s="229"/>
      <c r="X59" s="229"/>
      <c r="Y59" s="229"/>
      <c r="AG59" t="s">
        <v>122</v>
      </c>
    </row>
    <row r="60" spans="1:60" outlineLevel="1" x14ac:dyDescent="0.2">
      <c r="A60" s="248">
        <v>15</v>
      </c>
      <c r="B60" s="249" t="s">
        <v>568</v>
      </c>
      <c r="C60" s="261" t="s">
        <v>569</v>
      </c>
      <c r="D60" s="250" t="s">
        <v>208</v>
      </c>
      <c r="E60" s="251">
        <v>218.85711000000001</v>
      </c>
      <c r="F60" s="252"/>
      <c r="G60" s="253">
        <f>ROUND(E60*F60,2)</f>
        <v>0</v>
      </c>
      <c r="H60" s="252"/>
      <c r="I60" s="253">
        <f>ROUND(E60*H60,2)</f>
        <v>0</v>
      </c>
      <c r="J60" s="252"/>
      <c r="K60" s="253">
        <f>ROUND(E60*J60,2)</f>
        <v>0</v>
      </c>
      <c r="L60" s="253">
        <v>21</v>
      </c>
      <c r="M60" s="253">
        <f>G60*(1+L60/100)</f>
        <v>0</v>
      </c>
      <c r="N60" s="251">
        <v>0</v>
      </c>
      <c r="O60" s="251">
        <f>ROUND(E60*N60,2)</f>
        <v>0</v>
      </c>
      <c r="P60" s="251">
        <v>0</v>
      </c>
      <c r="Q60" s="251">
        <f>ROUND(E60*P60,2)</f>
        <v>0</v>
      </c>
      <c r="R60" s="253" t="s">
        <v>192</v>
      </c>
      <c r="S60" s="253" t="s">
        <v>127</v>
      </c>
      <c r="T60" s="254" t="s">
        <v>127</v>
      </c>
      <c r="U60" s="223">
        <v>7.4999999999999997E-2</v>
      </c>
      <c r="V60" s="223">
        <f>ROUND(E60*U60,2)</f>
        <v>16.41</v>
      </c>
      <c r="W60" s="223"/>
      <c r="X60" s="223" t="s">
        <v>445</v>
      </c>
      <c r="Y60" s="223" t="s">
        <v>129</v>
      </c>
      <c r="Z60" s="213"/>
      <c r="AA60" s="213"/>
      <c r="AB60" s="213"/>
      <c r="AC60" s="213"/>
      <c r="AD60" s="213"/>
      <c r="AE60" s="213"/>
      <c r="AF60" s="213"/>
      <c r="AG60" s="213" t="s">
        <v>446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x14ac:dyDescent="0.2">
      <c r="A61" s="230" t="s">
        <v>121</v>
      </c>
      <c r="B61" s="231" t="s">
        <v>90</v>
      </c>
      <c r="C61" s="255" t="s">
        <v>91</v>
      </c>
      <c r="D61" s="232"/>
      <c r="E61" s="233"/>
      <c r="F61" s="234"/>
      <c r="G61" s="234">
        <f>SUMIF(AG62:AG67,"&lt;&gt;NOR",G62:G67)</f>
        <v>0</v>
      </c>
      <c r="H61" s="234"/>
      <c r="I61" s="234">
        <f>SUM(I62:I67)</f>
        <v>0</v>
      </c>
      <c r="J61" s="234"/>
      <c r="K61" s="234">
        <f>SUM(K62:K67)</f>
        <v>0</v>
      </c>
      <c r="L61" s="234"/>
      <c r="M61" s="234">
        <f>SUM(M62:M67)</f>
        <v>0</v>
      </c>
      <c r="N61" s="233"/>
      <c r="O61" s="233">
        <f>SUM(O62:O67)</f>
        <v>0</v>
      </c>
      <c r="P61" s="233"/>
      <c r="Q61" s="233">
        <f>SUM(Q62:Q67)</f>
        <v>0</v>
      </c>
      <c r="R61" s="234"/>
      <c r="S61" s="234"/>
      <c r="T61" s="235"/>
      <c r="U61" s="229"/>
      <c r="V61" s="229">
        <f>SUM(V62:V67)</f>
        <v>0</v>
      </c>
      <c r="W61" s="229"/>
      <c r="X61" s="229"/>
      <c r="Y61" s="229"/>
      <c r="AG61" t="s">
        <v>122</v>
      </c>
    </row>
    <row r="62" spans="1:60" outlineLevel="1" x14ac:dyDescent="0.2">
      <c r="A62" s="237">
        <v>16</v>
      </c>
      <c r="B62" s="238" t="s">
        <v>570</v>
      </c>
      <c r="C62" s="256" t="s">
        <v>571</v>
      </c>
      <c r="D62" s="239" t="s">
        <v>221</v>
      </c>
      <c r="E62" s="240">
        <v>1917</v>
      </c>
      <c r="F62" s="241"/>
      <c r="G62" s="242">
        <f>ROUND(E62*F62,2)</f>
        <v>0</v>
      </c>
      <c r="H62" s="241"/>
      <c r="I62" s="242">
        <f>ROUND(E62*H62,2)</f>
        <v>0</v>
      </c>
      <c r="J62" s="241"/>
      <c r="K62" s="242">
        <f>ROUND(E62*J62,2)</f>
        <v>0</v>
      </c>
      <c r="L62" s="242">
        <v>21</v>
      </c>
      <c r="M62" s="242">
        <f>G62*(1+L62/100)</f>
        <v>0</v>
      </c>
      <c r="N62" s="240">
        <v>0</v>
      </c>
      <c r="O62" s="240">
        <f>ROUND(E62*N62,2)</f>
        <v>0</v>
      </c>
      <c r="P62" s="240">
        <v>0</v>
      </c>
      <c r="Q62" s="240">
        <f>ROUND(E62*P62,2)</f>
        <v>0</v>
      </c>
      <c r="R62" s="242"/>
      <c r="S62" s="242" t="s">
        <v>312</v>
      </c>
      <c r="T62" s="243" t="s">
        <v>174</v>
      </c>
      <c r="U62" s="223">
        <v>0</v>
      </c>
      <c r="V62" s="223">
        <f>ROUND(E62*U62,2)</f>
        <v>0</v>
      </c>
      <c r="W62" s="223"/>
      <c r="X62" s="223" t="s">
        <v>128</v>
      </c>
      <c r="Y62" s="223" t="s">
        <v>129</v>
      </c>
      <c r="Z62" s="213"/>
      <c r="AA62" s="213"/>
      <c r="AB62" s="213"/>
      <c r="AC62" s="213"/>
      <c r="AD62" s="213"/>
      <c r="AE62" s="213"/>
      <c r="AF62" s="213"/>
      <c r="AG62" s="213" t="s">
        <v>130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2" x14ac:dyDescent="0.2">
      <c r="A63" s="220"/>
      <c r="B63" s="221"/>
      <c r="C63" s="260" t="s">
        <v>572</v>
      </c>
      <c r="D63" s="247"/>
      <c r="E63" s="247"/>
      <c r="F63" s="247"/>
      <c r="G63" s="247"/>
      <c r="H63" s="223"/>
      <c r="I63" s="223"/>
      <c r="J63" s="223"/>
      <c r="K63" s="223"/>
      <c r="L63" s="223"/>
      <c r="M63" s="223"/>
      <c r="N63" s="222"/>
      <c r="O63" s="222"/>
      <c r="P63" s="222"/>
      <c r="Q63" s="222"/>
      <c r="R63" s="223"/>
      <c r="S63" s="223"/>
      <c r="T63" s="223"/>
      <c r="U63" s="223"/>
      <c r="V63" s="223"/>
      <c r="W63" s="223"/>
      <c r="X63" s="223"/>
      <c r="Y63" s="223"/>
      <c r="Z63" s="213"/>
      <c r="AA63" s="213"/>
      <c r="AB63" s="213"/>
      <c r="AC63" s="213"/>
      <c r="AD63" s="213"/>
      <c r="AE63" s="213"/>
      <c r="AF63" s="213"/>
      <c r="AG63" s="213" t="s">
        <v>134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3" x14ac:dyDescent="0.2">
      <c r="A64" s="220"/>
      <c r="B64" s="221"/>
      <c r="C64" s="262" t="s">
        <v>182</v>
      </c>
      <c r="D64" s="224"/>
      <c r="E64" s="225"/>
      <c r="F64" s="226"/>
      <c r="G64" s="226"/>
      <c r="H64" s="223"/>
      <c r="I64" s="223"/>
      <c r="J64" s="223"/>
      <c r="K64" s="223"/>
      <c r="L64" s="223"/>
      <c r="M64" s="223"/>
      <c r="N64" s="222"/>
      <c r="O64" s="222"/>
      <c r="P64" s="222"/>
      <c r="Q64" s="222"/>
      <c r="R64" s="223"/>
      <c r="S64" s="223"/>
      <c r="T64" s="223"/>
      <c r="U64" s="223"/>
      <c r="V64" s="223"/>
      <c r="W64" s="223"/>
      <c r="X64" s="223"/>
      <c r="Y64" s="223"/>
      <c r="Z64" s="213"/>
      <c r="AA64" s="213"/>
      <c r="AB64" s="213"/>
      <c r="AC64" s="213"/>
      <c r="AD64" s="213"/>
      <c r="AE64" s="213"/>
      <c r="AF64" s="213"/>
      <c r="AG64" s="213" t="s">
        <v>134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3" x14ac:dyDescent="0.2">
      <c r="A65" s="220"/>
      <c r="B65" s="221"/>
      <c r="C65" s="258" t="s">
        <v>573</v>
      </c>
      <c r="D65" s="246"/>
      <c r="E65" s="246"/>
      <c r="F65" s="246"/>
      <c r="G65" s="246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3"/>
      <c r="AA65" s="213"/>
      <c r="AB65" s="213"/>
      <c r="AC65" s="213"/>
      <c r="AD65" s="213"/>
      <c r="AE65" s="213"/>
      <c r="AF65" s="213"/>
      <c r="AG65" s="213" t="s">
        <v>134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3" x14ac:dyDescent="0.2">
      <c r="A66" s="220"/>
      <c r="B66" s="221"/>
      <c r="C66" s="258" t="s">
        <v>574</v>
      </c>
      <c r="D66" s="246"/>
      <c r="E66" s="246"/>
      <c r="F66" s="246"/>
      <c r="G66" s="246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23"/>
      <c r="Z66" s="213"/>
      <c r="AA66" s="213"/>
      <c r="AB66" s="213"/>
      <c r="AC66" s="213"/>
      <c r="AD66" s="213"/>
      <c r="AE66" s="213"/>
      <c r="AF66" s="213"/>
      <c r="AG66" s="213" t="s">
        <v>134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3" x14ac:dyDescent="0.2">
      <c r="A67" s="220"/>
      <c r="B67" s="221"/>
      <c r="C67" s="258" t="s">
        <v>575</v>
      </c>
      <c r="D67" s="246"/>
      <c r="E67" s="246"/>
      <c r="F67" s="246"/>
      <c r="G67" s="246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3"/>
      <c r="AA67" s="213"/>
      <c r="AB67" s="213"/>
      <c r="AC67" s="213"/>
      <c r="AD67" s="213"/>
      <c r="AE67" s="213"/>
      <c r="AF67" s="213"/>
      <c r="AG67" s="213" t="s">
        <v>134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x14ac:dyDescent="0.2">
      <c r="A68" s="3"/>
      <c r="B68" s="4"/>
      <c r="C68" s="263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AE68">
        <v>15</v>
      </c>
      <c r="AF68">
        <v>21</v>
      </c>
      <c r="AG68" t="s">
        <v>107</v>
      </c>
    </row>
    <row r="69" spans="1:60" x14ac:dyDescent="0.2">
      <c r="A69" s="216"/>
      <c r="B69" s="217" t="s">
        <v>29</v>
      </c>
      <c r="C69" s="264"/>
      <c r="D69" s="218"/>
      <c r="E69" s="219"/>
      <c r="F69" s="219"/>
      <c r="G69" s="236">
        <f>G8+G48+G52+G59+G61</f>
        <v>0</v>
      </c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AE69">
        <f>SUMIF(L7:L67,AE68,G7:G67)</f>
        <v>0</v>
      </c>
      <c r="AF69">
        <f>SUMIF(L7:L67,AF68,G7:G67)</f>
        <v>0</v>
      </c>
      <c r="AG69" t="s">
        <v>479</v>
      </c>
    </row>
    <row r="70" spans="1:60" x14ac:dyDescent="0.2">
      <c r="C70" s="265"/>
      <c r="D70" s="10"/>
      <c r="AG70" t="s">
        <v>481</v>
      </c>
    </row>
    <row r="71" spans="1:60" x14ac:dyDescent="0.2">
      <c r="D71" s="10"/>
    </row>
    <row r="72" spans="1:60" x14ac:dyDescent="0.2">
      <c r="D72" s="10"/>
    </row>
    <row r="73" spans="1:60" x14ac:dyDescent="0.2">
      <c r="D73" s="10"/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EB11" sheet="1" formatRows="0"/>
  <mergeCells count="21">
    <mergeCell ref="C65:G65"/>
    <mergeCell ref="C66:G66"/>
    <mergeCell ref="C67:G67"/>
    <mergeCell ref="C33:G33"/>
    <mergeCell ref="C36:G36"/>
    <mergeCell ref="C50:G50"/>
    <mergeCell ref="C56:G56"/>
    <mergeCell ref="C57:G57"/>
    <mergeCell ref="C63:G63"/>
    <mergeCell ref="C14:G14"/>
    <mergeCell ref="C15:G15"/>
    <mergeCell ref="C20:G20"/>
    <mergeCell ref="C21:G21"/>
    <mergeCell ref="C24:G24"/>
    <mergeCell ref="C32:G3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SO-01 SO-01a Pol</vt:lpstr>
      <vt:lpstr>SO-01 SO-01b Pol</vt:lpstr>
      <vt:lpstr>SO-02 SO-02a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SO-01a Pol'!Názvy_tisku</vt:lpstr>
      <vt:lpstr>'SO-01 SO-01b Pol'!Názvy_tisku</vt:lpstr>
      <vt:lpstr>'SO-02 SO-02a Pol'!Názvy_tisku</vt:lpstr>
      <vt:lpstr>oadresa</vt:lpstr>
      <vt:lpstr>Stavba!Objednatel</vt:lpstr>
      <vt:lpstr>Stavba!Objekt</vt:lpstr>
      <vt:lpstr>'SO-01 SO-01a Pol'!Oblast_tisku</vt:lpstr>
      <vt:lpstr>'SO-01 SO-01b Pol'!Oblast_tisku</vt:lpstr>
      <vt:lpstr>'SO-02 SO-02a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petrl</dc:creator>
  <cp:lastModifiedBy>petrl</cp:lastModifiedBy>
  <cp:lastPrinted>2019-03-19T12:27:02Z</cp:lastPrinted>
  <dcterms:created xsi:type="dcterms:W3CDTF">2009-04-08T07:15:50Z</dcterms:created>
  <dcterms:modified xsi:type="dcterms:W3CDTF">2023-03-31T06:20:27Z</dcterms:modified>
</cp:coreProperties>
</file>